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7955" windowHeight="10965" activeTab="1"/>
  </bookViews>
  <sheets>
    <sheet name="2.пч1-def" sheetId="2" r:id="rId1"/>
    <sheet name="3.пч1-кв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ef1999" localSheetId="0">'[1]1999-veca'!#REF!</definedName>
    <definedName name="_def1999" localSheetId="1">'[1]1999-veca'!#REF!</definedName>
    <definedName name="_def2000г" localSheetId="0">#REF!</definedName>
    <definedName name="_def2000г" localSheetId="1">#REF!</definedName>
    <definedName name="_def2001г" localSheetId="0">#REF!</definedName>
    <definedName name="_def2001г" localSheetId="1">#REF!</definedName>
    <definedName name="_def2002г" localSheetId="0">#REF!</definedName>
    <definedName name="_def2002г" localSheetId="1">#REF!</definedName>
    <definedName name="_inf2000" localSheetId="0">#REF!</definedName>
    <definedName name="_inf2000" localSheetId="1">#REF!</definedName>
    <definedName name="_inf2001" localSheetId="0">#REF!</definedName>
    <definedName name="_inf2001" localSheetId="1">#REF!</definedName>
    <definedName name="_inf2002" localSheetId="0">#REF!</definedName>
    <definedName name="_inf2002" localSheetId="1">#REF!</definedName>
    <definedName name="_inf2003" localSheetId="0">#REF!</definedName>
    <definedName name="_inf2003" localSheetId="1">#REF!</definedName>
    <definedName name="_inf2004" localSheetId="0">#REF!</definedName>
    <definedName name="_inf2004" localSheetId="1">#REF!</definedName>
    <definedName name="_inf2005" localSheetId="0">#REF!</definedName>
    <definedName name="_inf2005" localSheetId="1">#REF!</definedName>
    <definedName name="_inf2006" localSheetId="0">#REF!</definedName>
    <definedName name="_inf2006" localSheetId="1">#REF!</definedName>
    <definedName name="_inf2007" localSheetId="0">#REF!</definedName>
    <definedName name="_inf2007" localSheetId="1">#REF!</definedName>
    <definedName name="_inf2008" localSheetId="0">#REF!</definedName>
    <definedName name="_inf2008" localSheetId="1">#REF!</definedName>
    <definedName name="_inf2009" localSheetId="0">#REF!</definedName>
    <definedName name="_inf2009" localSheetId="1">#REF!</definedName>
    <definedName name="_inf2010" localSheetId="0">#REF!</definedName>
    <definedName name="_inf2010" localSheetId="1">#REF!</definedName>
    <definedName name="_inf2011" localSheetId="0">#REF!</definedName>
    <definedName name="_inf2011" localSheetId="1">#REF!</definedName>
    <definedName name="_inf2012" localSheetId="0">#REF!</definedName>
    <definedName name="_inf2012" localSheetId="1">#REF!</definedName>
    <definedName name="_inf2013" localSheetId="0">#REF!</definedName>
    <definedName name="_inf2013" localSheetId="1">#REF!</definedName>
    <definedName name="_inf2014" localSheetId="0">#REF!</definedName>
    <definedName name="_inf2014" localSheetId="1">#REF!</definedName>
    <definedName name="_inf2015" localSheetId="0">#REF!</definedName>
    <definedName name="_inf2015" localSheetId="1">#REF!</definedName>
    <definedName name="_infl.99" localSheetId="0">'[2]5.vec'!#REF!</definedName>
    <definedName name="_infl.99" localSheetId="1">'[2]5.vec'!#REF!</definedName>
    <definedName name="_mm1" localSheetId="0">[3]ПРОГНОЗ_1!#REF!</definedName>
    <definedName name="_mm1" localSheetId="1">[3]ПРОГНОЗ_1!#REF!</definedName>
    <definedName name="a04t" localSheetId="0">#REF!</definedName>
    <definedName name="a04t" localSheetId="1">#REF!</definedName>
    <definedName name="ddd" localSheetId="0">[4]ПРОГНОЗ_1!#REF!</definedName>
    <definedName name="ddd" localSheetId="1">[4]ПРОГНОЗ_1!#REF!</definedName>
    <definedName name="DOLL" localSheetId="0">#REF!</definedName>
    <definedName name="DOLL" localSheetId="1">#REF!</definedName>
    <definedName name="Excel_BuiltIn_Print_Area_1" localSheetId="0">#REF!</definedName>
    <definedName name="Excel_BuiltIn_Print_Area_1" localSheetId="1">#REF!</definedName>
    <definedName name="Excel_BuiltIn_Print_Area_4" localSheetId="0">#REF!</definedName>
    <definedName name="Excel_BuiltIn_Print_Area_4" localSheetId="1">#REF!</definedName>
    <definedName name="Excel_BuiltIn_Print_Area_5" localSheetId="0">#REF!</definedName>
    <definedName name="Excel_BuiltIn_Print_Area_5" localSheetId="1">#REF!</definedName>
    <definedName name="ff" localSheetId="0">#REF!</definedName>
    <definedName name="ff" localSheetId="1">#REF!</definedName>
    <definedName name="fffff" localSheetId="0">'[5]Гр5(о)'!#REF!</definedName>
    <definedName name="fffff" localSheetId="1">'[5]Гр5(о)'!#REF!</definedName>
    <definedName name="gggg" localSheetId="0">#REF!</definedName>
    <definedName name="gggg" localSheetId="1">#REF!</definedName>
    <definedName name="jjjj" localSheetId="0">'[6]Гр5(о)'!#REF!</definedName>
    <definedName name="jjjj" localSheetId="1">'[6]Гр5(о)'!#REF!</definedName>
    <definedName name="time" localSheetId="0">#REF!</definedName>
    <definedName name="time" localSheetId="1">#REF!</definedName>
    <definedName name="title">'[7]Огл. Графиков'!$B$2:$B$31</definedName>
    <definedName name="Z_F555932C_CC75_42D3_B754_FE5E25B3BD19_.wvu.Cols" localSheetId="1" hidden="1">'3.пч1-кв'!$B:$AE</definedName>
    <definedName name="Z_F555932C_CC75_42D3_B754_FE5E25B3BD19_.wvu.PrintArea" localSheetId="0" hidden="1">'2.пч1-def'!$A$7:$M$115</definedName>
    <definedName name="Z_F555932C_CC75_42D3_B754_FE5E25B3BD19_.wvu.PrintArea" localSheetId="1" hidden="1">'3.пч1-кв'!$A$1:$AO$73</definedName>
    <definedName name="Z_F555932C_CC75_42D3_B754_FE5E25B3BD19_.wvu.PrintTitles" localSheetId="0" hidden="1">'2.пч1-def'!$A:$A,'2.пч1-def'!$8:$9</definedName>
    <definedName name="Z_F555932C_CC75_42D3_B754_FE5E25B3BD19_.wvu.PrintTitles" localSheetId="1" hidden="1">'3.пч1-кв'!$A:$A,'3.пч1-кв'!$24:$27</definedName>
    <definedName name="Z_F555932C_CC75_42D3_B754_FE5E25B3BD19_.wvu.Rows" localSheetId="0" hidden="1">'2.пч1-def'!$1:$3,'2.пч1-def'!$22:$23,'2.пч1-def'!$27:$28</definedName>
    <definedName name="Z_F555932C_CC75_42D3_B754_FE5E25B3BD19_.wvu.Rows" localSheetId="1" hidden="1">'3.пч1-кв'!$1:$22,'3.пч1-кв'!$31:$31,'3.пч1-кв'!$36:$36,'3.пч1-кв'!$48:$49,'3.пч1-кв'!$59:$59,'3.пч1-кв'!$65:$65,'3.пч1-кв'!$68:$68</definedName>
    <definedName name="а" localSheetId="0">#REF!</definedName>
    <definedName name="а" localSheetId="1">#REF!</definedName>
    <definedName name="ааа" localSheetId="0">#REF!</definedName>
    <definedName name="ааа" localSheetId="1">#REF!</definedName>
    <definedName name="АнМ" localSheetId="0">'[8]Гр5(о)'!#REF!</definedName>
    <definedName name="АнМ" localSheetId="1">'[8]Гр5(о)'!#REF!</definedName>
    <definedName name="вв" localSheetId="0">[9]ПРОГНОЗ_1!#REF!</definedName>
    <definedName name="вв" localSheetId="1">[9]ПРОГНОЗ_1!#REF!</definedName>
    <definedName name="Вып_н_2003" localSheetId="0">'[7]Текущие цены'!#REF!</definedName>
    <definedName name="Вып_н_2003" localSheetId="1">'[7]Текущие цены'!#REF!</definedName>
    <definedName name="вып_н_2004" localSheetId="0">'[7]Текущие цены'!#REF!</definedName>
    <definedName name="вып_н_2004" localSheetId="1">'[7]Текущие цены'!#REF!</definedName>
    <definedName name="Вып_ОФ_с_пц">[7]рабочий!$Y$202:$AP$224</definedName>
    <definedName name="Вып_оф_с_цпг" localSheetId="0">'[7]Текущие цены'!#REF!</definedName>
    <definedName name="Вып_оф_с_цпг" localSheetId="1">'[7]Текущие цены'!#REF!</definedName>
    <definedName name="Вып_с_новых_ОФ">[7]рабочий!$Y$277:$AP$299</definedName>
    <definedName name="График">"Диагр. 4"</definedName>
    <definedName name="дд" localSheetId="0">#REF!</definedName>
    <definedName name="дд" localSheetId="1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0">#REF!</definedName>
    <definedName name="ДС" localSheetId="1">#REF!</definedName>
    <definedName name="_xlnm.Print_Titles" localSheetId="0">'2.пч1-def'!$A:$A,'2.пч1-def'!$8:$9</definedName>
    <definedName name="_xlnm.Print_Titles" localSheetId="1">'3.пч1-кв'!$A:$A,'3.пч1-кв'!$24:$27</definedName>
    <definedName name="зз" localSheetId="0">#REF!</definedName>
    <definedName name="зз" localSheetId="1">#REF!</definedName>
    <definedName name="иии" localSheetId="0">#REF!</definedName>
    <definedName name="иии" localSheetId="1">#REF!</definedName>
    <definedName name="кк" localSheetId="0">#REF!</definedName>
    <definedName name="кк" localSheetId="1">#REF!</definedName>
    <definedName name="ллл" localSheetId="0">#REF!</definedName>
    <definedName name="ллл" localSheetId="1">#REF!</definedName>
    <definedName name="М1" localSheetId="0">[10]ПРОГНОЗ_1!#REF!</definedName>
    <definedName name="М1" localSheetId="1">[10]ПРОГНОЗ_1!#REF!</definedName>
    <definedName name="Модель2" localSheetId="0">#REF!</definedName>
    <definedName name="Модель2" localSheetId="1">#REF!</definedName>
    <definedName name="Мониторинг1" localSheetId="0">'[11]Гр5(о)'!#REF!</definedName>
    <definedName name="Мониторинг1" localSheetId="1">'[11]Гр5(о)'!#REF!</definedName>
    <definedName name="нн" localSheetId="0">#REF!</definedName>
    <definedName name="нн" localSheetId="1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_xlnm.Print_Area" localSheetId="0">'2.пч1-def'!$A$7:$M$115</definedName>
    <definedName name="_xlnm.Print_Area" localSheetId="1">'3.пч1-кв'!$A$1:$AO$73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оо" localSheetId="0">#REF!</definedName>
    <definedName name="ооо" localSheetId="1">#REF!</definedName>
    <definedName name="ОФ_а_с_пц">[7]рабочий!$CI$121:$CY$143</definedName>
    <definedName name="оф_н_а_2003_пц" localSheetId="0">'[7]Текущие цены'!#REF!</definedName>
    <definedName name="оф_н_а_2003_пц" localSheetId="1">'[7]Текущие цены'!#REF!</definedName>
    <definedName name="оф_н_а_2004" localSheetId="0">'[7]Текущие цены'!#REF!</definedName>
    <definedName name="оф_н_а_2004" localSheetId="1">'[7]Текущие цены'!#REF!</definedName>
    <definedName name="ПОКАЗАТЕЛИ_ДОЛГОСР.ПРОГНОЗА" localSheetId="0">'[12]ИПЦ2002-2004'!#REF!</definedName>
    <definedName name="ПОКАЗАТЕЛИ_ДОЛГОСР.ПРОГНОЗА" localSheetId="1">'[12]ИПЦ2002-2004'!#REF!</definedName>
    <definedName name="ПОТР._РЫНОКДП" localSheetId="0">'[1]1999-veca'!#REF!</definedName>
    <definedName name="ПОТР._РЫНОКДП" localSheetId="1">'[1]1999-veca'!#REF!</definedName>
    <definedName name="Потреб_вып_всего" localSheetId="0">'[7]Текущие цены'!#REF!</definedName>
    <definedName name="Потреб_вып_всего" localSheetId="1">'[7]Текущие цены'!#REF!</definedName>
    <definedName name="Потреб_вып_оф_н_цпг" localSheetId="0">'[7]Текущие цены'!#REF!</definedName>
    <definedName name="Потреб_вып_оф_н_цпг" localSheetId="1">'[7]Текущие цены'!#REF!</definedName>
    <definedName name="пп" localSheetId="0">#REF!</definedName>
    <definedName name="пп" localSheetId="1">#REF!</definedName>
    <definedName name="ппп" localSheetId="0">#REF!</definedName>
    <definedName name="ппп" localSheetId="1">#REF!</definedName>
    <definedName name="пппп" localSheetId="0">'[13]2002(v1)'!#REF!</definedName>
    <definedName name="пппп" localSheetId="1">'[13]2002(v1)'!#REF!</definedName>
    <definedName name="Прогноз_Вып_пц">[7]рабочий!$Y$240:$AP$262</definedName>
    <definedName name="Прогноз_вып_цпг" localSheetId="0">'[7]Текущие цены'!#REF!</definedName>
    <definedName name="Прогноз_вып_цпг" localSheetId="1">'[7]Текущие цены'!#REF!</definedName>
    <definedName name="Прогноз97" localSheetId="0">[14]ПРОГНОЗ_1!#REF!</definedName>
    <definedName name="Прогноз97" localSheetId="1">[14]ПРОГНОЗ_1!#REF!</definedName>
    <definedName name="ттт" localSheetId="0">#REF!</definedName>
    <definedName name="ттт" localSheetId="1">#REF!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>'[15]Гр5(о)'!#REF!</definedName>
    <definedName name="фф" localSheetId="1">'[15]Гр5(о)'!#REF!</definedName>
    <definedName name="ффф" localSheetId="0">#REF!</definedName>
    <definedName name="ффф" localSheetId="1">#REF!</definedName>
    <definedName name="хх" localSheetId="0">#REF!</definedName>
    <definedName name="хх" localSheetId="1">#REF!</definedName>
    <definedName name="цц" localSheetId="0">#REF!</definedName>
    <definedName name="цц" localSheetId="1">#REF!</definedName>
    <definedName name="шш" localSheetId="0">#REF!</definedName>
    <definedName name="шш" localSheetId="1">#REF!</definedName>
    <definedName name="щщ" localSheetId="0">#REF!</definedName>
    <definedName name="щщ" localSheetId="1">#REF!</definedName>
    <definedName name="ььь" localSheetId="0">#REF!</definedName>
    <definedName name="ььь" localSheetId="1">#REF!</definedName>
    <definedName name="э" localSheetId="0">#REF!</definedName>
    <definedName name="э" localSheetId="1">#REF!</definedName>
    <definedName name="юююю" localSheetId="0">#REF!</definedName>
    <definedName name="юююю" localSheetId="1">#REF!</definedName>
  </definedNames>
  <calcPr calcId="145621" iterate="1"/>
</workbook>
</file>

<file path=xl/calcChain.xml><?xml version="1.0" encoding="utf-8"?>
<calcChain xmlns="http://schemas.openxmlformats.org/spreadsheetml/2006/main">
  <c r="V20" i="1" l="1"/>
  <c r="W20" i="1"/>
  <c r="X20" i="1"/>
  <c r="Y20" i="1"/>
  <c r="Z20" i="1"/>
  <c r="AA20" i="1"/>
  <c r="AB20" i="1"/>
  <c r="AC20" i="1"/>
  <c r="AF20" i="1"/>
  <c r="AG20" i="1"/>
  <c r="AH20" i="1"/>
  <c r="AI20" i="1"/>
  <c r="AJ20" i="1"/>
  <c r="AK20" i="1"/>
  <c r="AL20" i="1"/>
  <c r="AM20" i="1"/>
  <c r="Z36" i="1"/>
  <c r="AE36" i="1"/>
  <c r="AA57" i="1"/>
  <c r="AB57" i="1"/>
  <c r="AC57" i="1"/>
  <c r="AD57" i="1"/>
  <c r="AA58" i="1"/>
  <c r="AB58" i="1"/>
  <c r="AC58" i="1"/>
  <c r="AD58" i="1"/>
  <c r="V61" i="1"/>
  <c r="W61" i="1"/>
  <c r="X61" i="1"/>
  <c r="Y61" i="1"/>
  <c r="AA61" i="1"/>
  <c r="AB61" i="1"/>
  <c r="AC61" i="1"/>
  <c r="AD61" i="1"/>
  <c r="V62" i="1"/>
  <c r="W62" i="1"/>
  <c r="X62" i="1"/>
  <c r="Y62" i="1"/>
  <c r="AA62" i="1"/>
  <c r="AB62" i="1"/>
  <c r="AC62" i="1"/>
  <c r="AD62" i="1"/>
  <c r="V63" i="1"/>
  <c r="W63" i="1"/>
  <c r="X63" i="1"/>
  <c r="Y63" i="1"/>
  <c r="AA63" i="1"/>
  <c r="AB63" i="1"/>
  <c r="AC63" i="1"/>
  <c r="AD63" i="1"/>
  <c r="V64" i="1"/>
  <c r="W64" i="1"/>
  <c r="X64" i="1"/>
  <c r="Y64" i="1"/>
  <c r="AA64" i="1"/>
  <c r="AB64" i="1"/>
  <c r="AC64" i="1"/>
  <c r="AD64" i="1"/>
  <c r="V66" i="1"/>
  <c r="W66" i="1"/>
  <c r="X66" i="1"/>
  <c r="Y66" i="1"/>
  <c r="V67" i="1"/>
  <c r="W67" i="1"/>
  <c r="X67" i="1"/>
  <c r="Y67" i="1"/>
  <c r="AA67" i="1"/>
  <c r="AB67" i="1"/>
  <c r="AC67" i="1"/>
  <c r="AD67" i="1"/>
  <c r="V69" i="1"/>
  <c r="W69" i="1"/>
  <c r="X69" i="1"/>
  <c r="Y69" i="1"/>
  <c r="AA69" i="1"/>
  <c r="AB69" i="1"/>
  <c r="AC69" i="1"/>
  <c r="AD69" i="1"/>
  <c r="V70" i="1"/>
  <c r="W70" i="1"/>
  <c r="X70" i="1"/>
  <c r="Y70" i="1"/>
  <c r="AA70" i="1"/>
  <c r="AB70" i="1"/>
  <c r="AC70" i="1"/>
  <c r="AD70" i="1"/>
  <c r="V71" i="1"/>
  <c r="W71" i="1"/>
  <c r="X71" i="1"/>
  <c r="Y71" i="1"/>
  <c r="AA71" i="1"/>
  <c r="AB71" i="1"/>
  <c r="AC71" i="1"/>
  <c r="AD71" i="1"/>
  <c r="AE71" i="1"/>
  <c r="V72" i="1"/>
  <c r="W72" i="1"/>
  <c r="X72" i="1"/>
  <c r="Y72" i="1"/>
  <c r="AA72" i="1"/>
  <c r="AB72" i="1"/>
  <c r="AC72" i="1"/>
  <c r="AD72" i="1"/>
  <c r="V73" i="1"/>
  <c r="W73" i="1"/>
  <c r="X73" i="1"/>
  <c r="Y73" i="1"/>
  <c r="AA73" i="1"/>
  <c r="AB73" i="1"/>
  <c r="AC73" i="1"/>
  <c r="AD73" i="1"/>
  <c r="L214" i="2" l="1"/>
  <c r="K214" i="2"/>
  <c r="K112" i="2" s="1"/>
  <c r="J214" i="2"/>
  <c r="I214" i="2"/>
  <c r="I112" i="2" s="1"/>
  <c r="H214" i="2"/>
  <c r="G214" i="2"/>
  <c r="G112" i="2" s="1"/>
  <c r="F214" i="2"/>
  <c r="E214" i="2"/>
  <c r="E112" i="2" s="1"/>
  <c r="D214" i="2"/>
  <c r="C214" i="2"/>
  <c r="C112" i="2" s="1"/>
  <c r="B214" i="2"/>
  <c r="L213" i="2"/>
  <c r="L110" i="2" s="1"/>
  <c r="K213" i="2"/>
  <c r="J213" i="2"/>
  <c r="J110" i="2" s="1"/>
  <c r="I213" i="2"/>
  <c r="H213" i="2"/>
  <c r="H110" i="2" s="1"/>
  <c r="G213" i="2"/>
  <c r="F213" i="2"/>
  <c r="F110" i="2" s="1"/>
  <c r="E213" i="2"/>
  <c r="D213" i="2"/>
  <c r="D110" i="2" s="1"/>
  <c r="C213" i="2"/>
  <c r="B213" i="2"/>
  <c r="B110" i="2" s="1"/>
  <c r="L212" i="2"/>
  <c r="K212" i="2"/>
  <c r="J212" i="2"/>
  <c r="I212" i="2"/>
  <c r="H212" i="2"/>
  <c r="G212" i="2"/>
  <c r="F212" i="2"/>
  <c r="E212" i="2"/>
  <c r="D212" i="2"/>
  <c r="C212" i="2"/>
  <c r="B212" i="2"/>
  <c r="C209" i="2"/>
  <c r="B209" i="2"/>
  <c r="L208" i="2"/>
  <c r="K208" i="2"/>
  <c r="J208" i="2"/>
  <c r="I208" i="2"/>
  <c r="H208" i="2"/>
  <c r="G208" i="2"/>
  <c r="F208" i="2"/>
  <c r="E208" i="2"/>
  <c r="D208" i="2"/>
  <c r="C208" i="2"/>
  <c r="B208" i="2"/>
  <c r="D206" i="2"/>
  <c r="C206" i="2"/>
  <c r="B206" i="2"/>
  <c r="L205" i="2"/>
  <c r="L100" i="2" s="1"/>
  <c r="K205" i="2"/>
  <c r="J205" i="2"/>
  <c r="J100" i="2" s="1"/>
  <c r="I205" i="2"/>
  <c r="H205" i="2"/>
  <c r="H100" i="2" s="1"/>
  <c r="G205" i="2"/>
  <c r="F205" i="2"/>
  <c r="F100" i="2" s="1"/>
  <c r="E205" i="2"/>
  <c r="D205" i="2"/>
  <c r="D100" i="2" s="1"/>
  <c r="C205" i="2"/>
  <c r="B205" i="2"/>
  <c r="B100" i="2" s="1"/>
  <c r="L204" i="2"/>
  <c r="K204" i="2"/>
  <c r="K97" i="2" s="1"/>
  <c r="J204" i="2"/>
  <c r="I204" i="2"/>
  <c r="I97" i="2" s="1"/>
  <c r="H204" i="2"/>
  <c r="G204" i="2"/>
  <c r="G97" i="2" s="1"/>
  <c r="F204" i="2"/>
  <c r="E204" i="2"/>
  <c r="E97" i="2" s="1"/>
  <c r="D204" i="2"/>
  <c r="C204" i="2"/>
  <c r="C97" i="2" s="1"/>
  <c r="B204" i="2"/>
  <c r="L199" i="2"/>
  <c r="K199" i="2"/>
  <c r="J199" i="2"/>
  <c r="I199" i="2"/>
  <c r="H199" i="2"/>
  <c r="G199" i="2"/>
  <c r="L198" i="2"/>
  <c r="K198" i="2"/>
  <c r="J198" i="2"/>
  <c r="I198" i="2"/>
  <c r="H198" i="2"/>
  <c r="G198" i="2"/>
  <c r="L197" i="2"/>
  <c r="K197" i="2"/>
  <c r="J197" i="2"/>
  <c r="I197" i="2"/>
  <c r="H197" i="2"/>
  <c r="G197" i="2"/>
  <c r="F197" i="2"/>
  <c r="E197" i="2"/>
  <c r="D197" i="2"/>
  <c r="L195" i="2"/>
  <c r="K195" i="2"/>
  <c r="K81" i="2" s="1"/>
  <c r="J195" i="2"/>
  <c r="I195" i="2"/>
  <c r="I81" i="2" s="1"/>
  <c r="H195" i="2"/>
  <c r="G195" i="2"/>
  <c r="G81" i="2" s="1"/>
  <c r="F195" i="2"/>
  <c r="E195" i="2"/>
  <c r="E81" i="2" s="1"/>
  <c r="D195" i="2"/>
  <c r="C195" i="2"/>
  <c r="C81" i="2" s="1"/>
  <c r="B195" i="2"/>
  <c r="L194" i="2"/>
  <c r="K194" i="2"/>
  <c r="J194" i="2"/>
  <c r="I194" i="2"/>
  <c r="H194" i="2"/>
  <c r="G194" i="2"/>
  <c r="F194" i="2"/>
  <c r="E194" i="2"/>
  <c r="D194" i="2"/>
  <c r="C194" i="2"/>
  <c r="B194" i="2"/>
  <c r="L193" i="2"/>
  <c r="K193" i="2"/>
  <c r="K75" i="2" s="1"/>
  <c r="J193" i="2"/>
  <c r="I193" i="2"/>
  <c r="I75" i="2" s="1"/>
  <c r="H193" i="2"/>
  <c r="G193" i="2"/>
  <c r="G75" i="2" s="1"/>
  <c r="F193" i="2"/>
  <c r="E193" i="2"/>
  <c r="E75" i="2" s="1"/>
  <c r="D193" i="2"/>
  <c r="C193" i="2"/>
  <c r="C75" i="2" s="1"/>
  <c r="B193" i="2"/>
  <c r="L192" i="2"/>
  <c r="L72" i="2" s="1"/>
  <c r="K192" i="2"/>
  <c r="J192" i="2"/>
  <c r="J72" i="2" s="1"/>
  <c r="I192" i="2"/>
  <c r="H192" i="2"/>
  <c r="H72" i="2" s="1"/>
  <c r="G192" i="2"/>
  <c r="F192" i="2"/>
  <c r="F72" i="2" s="1"/>
  <c r="E192" i="2"/>
  <c r="D192" i="2"/>
  <c r="D72" i="2" s="1"/>
  <c r="C192" i="2"/>
  <c r="B192" i="2"/>
  <c r="B72" i="2" s="1"/>
  <c r="L191" i="2"/>
  <c r="K191" i="2"/>
  <c r="K69" i="2" s="1"/>
  <c r="J191" i="2"/>
  <c r="I191" i="2"/>
  <c r="I69" i="2" s="1"/>
  <c r="H191" i="2"/>
  <c r="G191" i="2"/>
  <c r="G69" i="2" s="1"/>
  <c r="F191" i="2"/>
  <c r="E191" i="2"/>
  <c r="E69" i="2" s="1"/>
  <c r="D191" i="2"/>
  <c r="C191" i="2"/>
  <c r="C69" i="2" s="1"/>
  <c r="B191" i="2"/>
  <c r="L188" i="2"/>
  <c r="K188" i="2"/>
  <c r="J188" i="2"/>
  <c r="I188" i="2"/>
  <c r="H188" i="2"/>
  <c r="G188" i="2"/>
  <c r="F188" i="2"/>
  <c r="E188" i="2"/>
  <c r="D188" i="2"/>
  <c r="C188" i="2"/>
  <c r="B188" i="2"/>
  <c r="L187" i="2"/>
  <c r="K187" i="2"/>
  <c r="K63" i="2" s="1"/>
  <c r="J187" i="2"/>
  <c r="I187" i="2"/>
  <c r="I63" i="2" s="1"/>
  <c r="H187" i="2"/>
  <c r="G187" i="2"/>
  <c r="G63" i="2" s="1"/>
  <c r="F187" i="2"/>
  <c r="E187" i="2"/>
  <c r="E63" i="2" s="1"/>
  <c r="D187" i="2"/>
  <c r="C187" i="2"/>
  <c r="C63" i="2" s="1"/>
  <c r="B187" i="2"/>
  <c r="L186" i="2"/>
  <c r="L60" i="2" s="1"/>
  <c r="K186" i="2"/>
  <c r="J186" i="2"/>
  <c r="J60" i="2" s="1"/>
  <c r="I186" i="2"/>
  <c r="H186" i="2"/>
  <c r="H60" i="2" s="1"/>
  <c r="G186" i="2"/>
  <c r="F186" i="2"/>
  <c r="F60" i="2" s="1"/>
  <c r="E186" i="2"/>
  <c r="D186" i="2"/>
  <c r="D60" i="2" s="1"/>
  <c r="C186" i="2"/>
  <c r="B186" i="2"/>
  <c r="B60" i="2" s="1"/>
  <c r="L185" i="2"/>
  <c r="K185" i="2"/>
  <c r="J185" i="2"/>
  <c r="I185" i="2"/>
  <c r="H185" i="2"/>
  <c r="G185" i="2"/>
  <c r="F185" i="2"/>
  <c r="E185" i="2"/>
  <c r="D185" i="2"/>
  <c r="C185" i="2"/>
  <c r="B185" i="2"/>
  <c r="L184" i="2"/>
  <c r="L54" i="2" s="1"/>
  <c r="K184" i="2"/>
  <c r="J184" i="2"/>
  <c r="J54" i="2" s="1"/>
  <c r="I184" i="2"/>
  <c r="H184" i="2"/>
  <c r="H54" i="2" s="1"/>
  <c r="G184" i="2"/>
  <c r="F184" i="2"/>
  <c r="F54" i="2" s="1"/>
  <c r="E184" i="2"/>
  <c r="D184" i="2"/>
  <c r="D54" i="2" s="1"/>
  <c r="C184" i="2"/>
  <c r="B184" i="2"/>
  <c r="B54" i="2" s="1"/>
  <c r="L183" i="2"/>
  <c r="K183" i="2"/>
  <c r="J183" i="2"/>
  <c r="I183" i="2"/>
  <c r="H183" i="2"/>
  <c r="G183" i="2"/>
  <c r="F183" i="2"/>
  <c r="E183" i="2"/>
  <c r="D183" i="2"/>
  <c r="C183" i="2"/>
  <c r="B183" i="2"/>
  <c r="L182" i="2"/>
  <c r="L48" i="2" s="1"/>
  <c r="K182" i="2"/>
  <c r="J182" i="2"/>
  <c r="J48" i="2" s="1"/>
  <c r="I182" i="2"/>
  <c r="H182" i="2"/>
  <c r="H48" i="2" s="1"/>
  <c r="G182" i="2"/>
  <c r="F182" i="2"/>
  <c r="F48" i="2" s="1"/>
  <c r="E182" i="2"/>
  <c r="D182" i="2"/>
  <c r="D48" i="2" s="1"/>
  <c r="C182" i="2"/>
  <c r="B182" i="2"/>
  <c r="B48" i="2" s="1"/>
  <c r="L181" i="2"/>
  <c r="K181" i="2"/>
  <c r="J181" i="2"/>
  <c r="I181" i="2"/>
  <c r="H181" i="2"/>
  <c r="G181" i="2"/>
  <c r="F181" i="2"/>
  <c r="E181" i="2"/>
  <c r="D181" i="2"/>
  <c r="C181" i="2"/>
  <c r="B181" i="2"/>
  <c r="L180" i="2"/>
  <c r="L42" i="2" s="1"/>
  <c r="K180" i="2"/>
  <c r="J180" i="2"/>
  <c r="J42" i="2" s="1"/>
  <c r="I180" i="2"/>
  <c r="H180" i="2"/>
  <c r="H42" i="2" s="1"/>
  <c r="G180" i="2"/>
  <c r="F180" i="2"/>
  <c r="F42" i="2" s="1"/>
  <c r="E180" i="2"/>
  <c r="D180" i="2"/>
  <c r="D42" i="2" s="1"/>
  <c r="C180" i="2"/>
  <c r="B180" i="2"/>
  <c r="B42" i="2" s="1"/>
  <c r="L179" i="2"/>
  <c r="K179" i="2"/>
  <c r="J179" i="2"/>
  <c r="I179" i="2"/>
  <c r="H179" i="2"/>
  <c r="G179" i="2"/>
  <c r="F179" i="2"/>
  <c r="E179" i="2"/>
  <c r="D179" i="2"/>
  <c r="C179" i="2"/>
  <c r="B179" i="2"/>
  <c r="L178" i="2"/>
  <c r="L36" i="2" s="1"/>
  <c r="K178" i="2"/>
  <c r="J178" i="2"/>
  <c r="J36" i="2" s="1"/>
  <c r="I178" i="2"/>
  <c r="H178" i="2"/>
  <c r="H36" i="2" s="1"/>
  <c r="G178" i="2"/>
  <c r="F178" i="2"/>
  <c r="F36" i="2" s="1"/>
  <c r="E178" i="2"/>
  <c r="D178" i="2"/>
  <c r="D36" i="2" s="1"/>
  <c r="C178" i="2"/>
  <c r="B178" i="2"/>
  <c r="B36" i="2" s="1"/>
  <c r="D177" i="2"/>
  <c r="C177" i="2"/>
  <c r="B177" i="2"/>
  <c r="L176" i="2"/>
  <c r="L33" i="2" s="1"/>
  <c r="K176" i="2"/>
  <c r="J176" i="2"/>
  <c r="J33" i="2" s="1"/>
  <c r="I176" i="2"/>
  <c r="H176" i="2"/>
  <c r="H33" i="2" s="1"/>
  <c r="G176" i="2"/>
  <c r="F176" i="2"/>
  <c r="F33" i="2" s="1"/>
  <c r="E176" i="2"/>
  <c r="D176" i="2"/>
  <c r="D33" i="2" s="1"/>
  <c r="C176" i="2"/>
  <c r="B176" i="2"/>
  <c r="B33" i="2" s="1"/>
  <c r="L175" i="2"/>
  <c r="K175" i="2"/>
  <c r="J175" i="2"/>
  <c r="I175" i="2"/>
  <c r="H175" i="2"/>
  <c r="G175" i="2"/>
  <c r="F175" i="2"/>
  <c r="E175" i="2"/>
  <c r="D175" i="2"/>
  <c r="C175" i="2"/>
  <c r="B175" i="2"/>
  <c r="L174" i="2"/>
  <c r="L26" i="2" s="1"/>
  <c r="K174" i="2"/>
  <c r="J174" i="2"/>
  <c r="J26" i="2" s="1"/>
  <c r="I174" i="2"/>
  <c r="H174" i="2"/>
  <c r="H26" i="2" s="1"/>
  <c r="G174" i="2"/>
  <c r="F174" i="2"/>
  <c r="F26" i="2" s="1"/>
  <c r="E174" i="2"/>
  <c r="D174" i="2"/>
  <c r="D26" i="2" s="1"/>
  <c r="C174" i="2"/>
  <c r="B174" i="2"/>
  <c r="B26" i="2" s="1"/>
  <c r="L173" i="2"/>
  <c r="K173" i="2"/>
  <c r="J173" i="2"/>
  <c r="I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D172" i="2"/>
  <c r="C172" i="2"/>
  <c r="B172" i="2"/>
  <c r="L171" i="2"/>
  <c r="L18" i="2" s="1"/>
  <c r="K171" i="2"/>
  <c r="J171" i="2"/>
  <c r="J18" i="2" s="1"/>
  <c r="I171" i="2"/>
  <c r="H171" i="2"/>
  <c r="H18" i="2" s="1"/>
  <c r="G171" i="2"/>
  <c r="F171" i="2"/>
  <c r="F18" i="2" s="1"/>
  <c r="E171" i="2"/>
  <c r="D171" i="2"/>
  <c r="D18" i="2" s="1"/>
  <c r="C171" i="2"/>
  <c r="B171" i="2"/>
  <c r="B18" i="2" s="1"/>
  <c r="L170" i="2"/>
  <c r="K170" i="2"/>
  <c r="J170" i="2"/>
  <c r="I170" i="2"/>
  <c r="H170" i="2"/>
  <c r="G170" i="2"/>
  <c r="F170" i="2"/>
  <c r="E170" i="2"/>
  <c r="D170" i="2"/>
  <c r="C170" i="2"/>
  <c r="B170" i="2"/>
  <c r="L169" i="2"/>
  <c r="L12" i="2" s="1"/>
  <c r="K169" i="2"/>
  <c r="J169" i="2"/>
  <c r="J12" i="2" s="1"/>
  <c r="I169" i="2"/>
  <c r="H169" i="2"/>
  <c r="H12" i="2" s="1"/>
  <c r="G169" i="2"/>
  <c r="F169" i="2"/>
  <c r="F12" i="2" s="1"/>
  <c r="E169" i="2"/>
  <c r="D169" i="2"/>
  <c r="D12" i="2" s="1"/>
  <c r="C169" i="2"/>
  <c r="B169" i="2"/>
  <c r="B12" i="2" s="1"/>
  <c r="A165" i="2"/>
  <c r="W164" i="2"/>
  <c r="V164" i="2"/>
  <c r="U164" i="2"/>
  <c r="T164" i="2"/>
  <c r="S164" i="2"/>
  <c r="R164" i="2"/>
  <c r="Q164" i="2"/>
  <c r="P164" i="2"/>
  <c r="O164" i="2"/>
  <c r="N164" i="2"/>
  <c r="M164" i="2"/>
  <c r="W163" i="2"/>
  <c r="V163" i="2"/>
  <c r="U163" i="2"/>
  <c r="T163" i="2"/>
  <c r="S163" i="2"/>
  <c r="R163" i="2"/>
  <c r="Q163" i="2"/>
  <c r="P163" i="2"/>
  <c r="O163" i="2"/>
  <c r="N163" i="2"/>
  <c r="M163" i="2"/>
  <c r="L161" i="2"/>
  <c r="L111" i="2" s="1"/>
  <c r="K161" i="2"/>
  <c r="J161" i="2"/>
  <c r="J111" i="2" s="1"/>
  <c r="I161" i="2"/>
  <c r="H161" i="2"/>
  <c r="H111" i="2" s="1"/>
  <c r="G161" i="2"/>
  <c r="F161" i="2"/>
  <c r="F111" i="2" s="1"/>
  <c r="E161" i="2"/>
  <c r="D161" i="2"/>
  <c r="D111" i="2" s="1"/>
  <c r="C161" i="2"/>
  <c r="B161" i="2"/>
  <c r="B111" i="2" s="1"/>
  <c r="L160" i="2"/>
  <c r="K160" i="2"/>
  <c r="K109" i="2" s="1"/>
  <c r="J160" i="2"/>
  <c r="I160" i="2"/>
  <c r="I109" i="2" s="1"/>
  <c r="H160" i="2"/>
  <c r="G160" i="2"/>
  <c r="G109" i="2" s="1"/>
  <c r="F160" i="2"/>
  <c r="E160" i="2"/>
  <c r="E109" i="2" s="1"/>
  <c r="D160" i="2"/>
  <c r="C160" i="2"/>
  <c r="C109" i="2" s="1"/>
  <c r="B160" i="2"/>
  <c r="N159" i="2"/>
  <c r="M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K106" i="2" s="1"/>
  <c r="J158" i="2"/>
  <c r="I158" i="2"/>
  <c r="I106" i="2" s="1"/>
  <c r="H158" i="2"/>
  <c r="G158" i="2"/>
  <c r="G106" i="2" s="1"/>
  <c r="F158" i="2"/>
  <c r="E158" i="2"/>
  <c r="D158" i="2"/>
  <c r="C158" i="2"/>
  <c r="C106" i="2" s="1"/>
  <c r="B158" i="2"/>
  <c r="L157" i="2"/>
  <c r="L103" i="2" s="1"/>
  <c r="K157" i="2"/>
  <c r="J157" i="2"/>
  <c r="J103" i="2" s="1"/>
  <c r="I157" i="2"/>
  <c r="H157" i="2"/>
  <c r="H103" i="2" s="1"/>
  <c r="G157" i="2"/>
  <c r="F157" i="2"/>
  <c r="F103" i="2" s="1"/>
  <c r="E157" i="2"/>
  <c r="D157" i="2"/>
  <c r="C157" i="2"/>
  <c r="B157" i="2"/>
  <c r="O156" i="2"/>
  <c r="N156" i="2"/>
  <c r="M156" i="2"/>
  <c r="J156" i="2"/>
  <c r="I156" i="2"/>
  <c r="H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L99" i="2" s="1"/>
  <c r="K155" i="2"/>
  <c r="J155" i="2"/>
  <c r="J99" i="2" s="1"/>
  <c r="I155" i="2"/>
  <c r="H155" i="2"/>
  <c r="H99" i="2" s="1"/>
  <c r="G155" i="2"/>
  <c r="F155" i="2"/>
  <c r="E155" i="2"/>
  <c r="D155" i="2"/>
  <c r="D99" i="2" s="1"/>
  <c r="C155" i="2"/>
  <c r="B155" i="2"/>
  <c r="B99" i="2" s="1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L153" i="2"/>
  <c r="K153" i="2"/>
  <c r="J153" i="2"/>
  <c r="I153" i="2"/>
  <c r="H153" i="2"/>
  <c r="G153" i="2"/>
  <c r="F153" i="2"/>
  <c r="E153" i="2"/>
  <c r="D153" i="2"/>
  <c r="C153" i="2"/>
  <c r="B153" i="2"/>
  <c r="L152" i="2"/>
  <c r="K152" i="2"/>
  <c r="J152" i="2"/>
  <c r="I152" i="2"/>
  <c r="H152" i="2"/>
  <c r="G152" i="2"/>
  <c r="F152" i="2"/>
  <c r="E152" i="2"/>
  <c r="D152" i="2"/>
  <c r="C152" i="2"/>
  <c r="B152" i="2"/>
  <c r="L150" i="2"/>
  <c r="K150" i="2"/>
  <c r="K85" i="2" s="1"/>
  <c r="J150" i="2"/>
  <c r="I150" i="2"/>
  <c r="I85" i="2" s="1"/>
  <c r="H150" i="2"/>
  <c r="G150" i="2"/>
  <c r="G85" i="2" s="1"/>
  <c r="F150" i="2"/>
  <c r="E150" i="2"/>
  <c r="E85" i="2" s="1"/>
  <c r="D150" i="2"/>
  <c r="C150" i="2"/>
  <c r="C85" i="2" s="1"/>
  <c r="B150" i="2"/>
  <c r="W149" i="2"/>
  <c r="V149" i="2"/>
  <c r="U149" i="2"/>
  <c r="T149" i="2"/>
  <c r="S149" i="2"/>
  <c r="R149" i="2"/>
  <c r="W148" i="2"/>
  <c r="V148" i="2"/>
  <c r="U148" i="2"/>
  <c r="T148" i="2"/>
  <c r="S148" i="2"/>
  <c r="R148" i="2"/>
  <c r="W147" i="2"/>
  <c r="V147" i="2"/>
  <c r="U147" i="2"/>
  <c r="T147" i="2"/>
  <c r="S147" i="2"/>
  <c r="R147" i="2"/>
  <c r="Q147" i="2"/>
  <c r="P147" i="2"/>
  <c r="O147" i="2"/>
  <c r="L146" i="2"/>
  <c r="K146" i="2"/>
  <c r="K83" i="2" s="1"/>
  <c r="J146" i="2"/>
  <c r="I146" i="2"/>
  <c r="I83" i="2" s="1"/>
  <c r="H146" i="2"/>
  <c r="G146" i="2"/>
  <c r="G83" i="2" s="1"/>
  <c r="F146" i="2"/>
  <c r="E146" i="2"/>
  <c r="E83" i="2" s="1"/>
  <c r="D146" i="2"/>
  <c r="C146" i="2"/>
  <c r="C83" i="2" s="1"/>
  <c r="B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K80" i="2" s="1"/>
  <c r="J145" i="2"/>
  <c r="I145" i="2"/>
  <c r="I80" i="2" s="1"/>
  <c r="H145" i="2"/>
  <c r="G145" i="2"/>
  <c r="G80" i="2" s="1"/>
  <c r="F145" i="2"/>
  <c r="E145" i="2"/>
  <c r="E80" i="2" s="1"/>
  <c r="D145" i="2"/>
  <c r="C145" i="2"/>
  <c r="C80" i="2" s="1"/>
  <c r="B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K77" i="2" s="1"/>
  <c r="J144" i="2"/>
  <c r="I144" i="2"/>
  <c r="I77" i="2" s="1"/>
  <c r="H144" i="2"/>
  <c r="G144" i="2"/>
  <c r="G77" i="2" s="1"/>
  <c r="F144" i="2"/>
  <c r="E144" i="2"/>
  <c r="E77" i="2" s="1"/>
  <c r="D144" i="2"/>
  <c r="C144" i="2"/>
  <c r="C77" i="2" s="1"/>
  <c r="B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K74" i="2" s="1"/>
  <c r="J143" i="2"/>
  <c r="I143" i="2"/>
  <c r="I74" i="2" s="1"/>
  <c r="H143" i="2"/>
  <c r="G143" i="2"/>
  <c r="G74" i="2" s="1"/>
  <c r="F143" i="2"/>
  <c r="E143" i="2"/>
  <c r="E74" i="2" s="1"/>
  <c r="D143" i="2"/>
  <c r="C143" i="2"/>
  <c r="C74" i="2" s="1"/>
  <c r="B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K71" i="2" s="1"/>
  <c r="J142" i="2"/>
  <c r="I142" i="2"/>
  <c r="I71" i="2" s="1"/>
  <c r="H142" i="2"/>
  <c r="G142" i="2"/>
  <c r="G71" i="2" s="1"/>
  <c r="F142" i="2"/>
  <c r="E142" i="2"/>
  <c r="E71" i="2" s="1"/>
  <c r="D142" i="2"/>
  <c r="C142" i="2"/>
  <c r="C71" i="2" s="1"/>
  <c r="B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K68" i="2" s="1"/>
  <c r="J141" i="2"/>
  <c r="I141" i="2"/>
  <c r="I68" i="2" s="1"/>
  <c r="H141" i="2"/>
  <c r="G141" i="2"/>
  <c r="G68" i="2" s="1"/>
  <c r="F141" i="2"/>
  <c r="E141" i="2"/>
  <c r="E68" i="2" s="1"/>
  <c r="D141" i="2"/>
  <c r="C141" i="2"/>
  <c r="C68" i="2" s="1"/>
  <c r="B141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K65" i="2" s="1"/>
  <c r="J138" i="2"/>
  <c r="I138" i="2"/>
  <c r="I65" i="2" s="1"/>
  <c r="H138" i="2"/>
  <c r="G138" i="2"/>
  <c r="G65" i="2" s="1"/>
  <c r="F138" i="2"/>
  <c r="E138" i="2"/>
  <c r="E65" i="2" s="1"/>
  <c r="D138" i="2"/>
  <c r="C138" i="2"/>
  <c r="C65" i="2" s="1"/>
  <c r="B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K62" i="2" s="1"/>
  <c r="J137" i="2"/>
  <c r="I137" i="2"/>
  <c r="I62" i="2" s="1"/>
  <c r="H137" i="2"/>
  <c r="G137" i="2"/>
  <c r="G62" i="2" s="1"/>
  <c r="F137" i="2"/>
  <c r="E137" i="2"/>
  <c r="D137" i="2"/>
  <c r="C137" i="2"/>
  <c r="B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O127" i="2"/>
  <c r="N127" i="2"/>
  <c r="M127" i="2"/>
  <c r="I127" i="2"/>
  <c r="H127" i="2"/>
  <c r="G127" i="2"/>
  <c r="F127" i="2"/>
  <c r="E127" i="2"/>
  <c r="D127" i="2"/>
  <c r="C127" i="2"/>
  <c r="B127" i="2"/>
  <c r="W126" i="2"/>
  <c r="V126" i="2"/>
  <c r="U126" i="2"/>
  <c r="T126" i="2"/>
  <c r="S126" i="2"/>
  <c r="R126" i="2"/>
  <c r="Q126" i="2"/>
  <c r="P126" i="2"/>
  <c r="O126" i="2"/>
  <c r="N126" i="2"/>
  <c r="M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T122" i="2"/>
  <c r="S122" i="2"/>
  <c r="R122" i="2"/>
  <c r="Q122" i="2"/>
  <c r="P122" i="2"/>
  <c r="O122" i="2"/>
  <c r="N122" i="2"/>
  <c r="M122" i="2"/>
  <c r="I122" i="2"/>
  <c r="H122" i="2"/>
  <c r="G122" i="2"/>
  <c r="F122" i="2"/>
  <c r="E122" i="2"/>
  <c r="D122" i="2"/>
  <c r="C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L17" i="2" s="1"/>
  <c r="K121" i="2"/>
  <c r="J121" i="2"/>
  <c r="J17" i="2" s="1"/>
  <c r="I121" i="2"/>
  <c r="H121" i="2"/>
  <c r="H17" i="2" s="1"/>
  <c r="G121" i="2"/>
  <c r="F121" i="2"/>
  <c r="F17" i="2" s="1"/>
  <c r="E121" i="2"/>
  <c r="D121" i="2"/>
  <c r="D17" i="2" s="1"/>
  <c r="C121" i="2"/>
  <c r="B121" i="2"/>
  <c r="B17" i="2" s="1"/>
  <c r="W120" i="2"/>
  <c r="V120" i="2"/>
  <c r="U120" i="2"/>
  <c r="T120" i="2"/>
  <c r="S120" i="2"/>
  <c r="R120" i="2"/>
  <c r="Q120" i="2"/>
  <c r="P120" i="2"/>
  <c r="O120" i="2"/>
  <c r="N120" i="2"/>
  <c r="M120" i="2"/>
  <c r="L120" i="2"/>
  <c r="L14" i="2" s="1"/>
  <c r="K120" i="2"/>
  <c r="J120" i="2"/>
  <c r="J14" i="2" s="1"/>
  <c r="I120" i="2"/>
  <c r="H120" i="2"/>
  <c r="H14" i="2" s="1"/>
  <c r="G120" i="2"/>
  <c r="F120" i="2"/>
  <c r="F14" i="2" s="1"/>
  <c r="E120" i="2"/>
  <c r="D120" i="2"/>
  <c r="D14" i="2" s="1"/>
  <c r="C120" i="2"/>
  <c r="B120" i="2"/>
  <c r="B14" i="2" s="1"/>
  <c r="W119" i="2"/>
  <c r="V119" i="2"/>
  <c r="U119" i="2"/>
  <c r="T119" i="2"/>
  <c r="S119" i="2"/>
  <c r="R119" i="2"/>
  <c r="Q119" i="2"/>
  <c r="P119" i="2"/>
  <c r="O119" i="2"/>
  <c r="N119" i="2"/>
  <c r="M119" i="2"/>
  <c r="L119" i="2"/>
  <c r="L11" i="2" s="1"/>
  <c r="K119" i="2"/>
  <c r="J119" i="2"/>
  <c r="J11" i="2" s="1"/>
  <c r="I119" i="2"/>
  <c r="H119" i="2"/>
  <c r="H11" i="2" s="1"/>
  <c r="G119" i="2"/>
  <c r="F119" i="2"/>
  <c r="F11" i="2" s="1"/>
  <c r="E119" i="2"/>
  <c r="D119" i="2"/>
  <c r="D11" i="2" s="1"/>
  <c r="C119" i="2"/>
  <c r="B119" i="2"/>
  <c r="B11" i="2" s="1"/>
  <c r="M112" i="2"/>
  <c r="L112" i="2"/>
  <c r="J112" i="2"/>
  <c r="H112" i="2"/>
  <c r="F112" i="2"/>
  <c r="D112" i="2"/>
  <c r="B112" i="2"/>
  <c r="M111" i="2"/>
  <c r="K111" i="2"/>
  <c r="I111" i="2"/>
  <c r="G111" i="2"/>
  <c r="E111" i="2"/>
  <c r="C111" i="2"/>
  <c r="M110" i="2"/>
  <c r="K110" i="2"/>
  <c r="I110" i="2"/>
  <c r="G110" i="2"/>
  <c r="E110" i="2"/>
  <c r="C110" i="2"/>
  <c r="M109" i="2"/>
  <c r="L109" i="2"/>
  <c r="J109" i="2"/>
  <c r="H109" i="2"/>
  <c r="F109" i="2"/>
  <c r="D109" i="2"/>
  <c r="B109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M106" i="2"/>
  <c r="L106" i="2"/>
  <c r="J106" i="2"/>
  <c r="H106" i="2"/>
  <c r="F106" i="2"/>
  <c r="D106" i="2"/>
  <c r="I104" i="2"/>
  <c r="H104" i="2"/>
  <c r="G104" i="2"/>
  <c r="F104" i="2"/>
  <c r="E104" i="2"/>
  <c r="D104" i="2"/>
  <c r="C104" i="2"/>
  <c r="M103" i="2"/>
  <c r="K103" i="2"/>
  <c r="I103" i="2"/>
  <c r="G103" i="2"/>
  <c r="E103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100" i="2"/>
  <c r="K100" i="2"/>
  <c r="I100" i="2"/>
  <c r="G100" i="2"/>
  <c r="E100" i="2"/>
  <c r="C100" i="2"/>
  <c r="M99" i="2"/>
  <c r="K99" i="2"/>
  <c r="I99" i="2"/>
  <c r="G99" i="2"/>
  <c r="F99" i="2"/>
  <c r="E99" i="2"/>
  <c r="C99" i="2"/>
  <c r="M97" i="2"/>
  <c r="L97" i="2"/>
  <c r="J97" i="2"/>
  <c r="H97" i="2"/>
  <c r="F97" i="2"/>
  <c r="D97" i="2"/>
  <c r="B97" i="2"/>
  <c r="M96" i="2"/>
  <c r="L96" i="2"/>
  <c r="K96" i="2"/>
  <c r="J96" i="2"/>
  <c r="I96" i="2"/>
  <c r="H96" i="2"/>
  <c r="G96" i="2"/>
  <c r="F96" i="2"/>
  <c r="E96" i="2"/>
  <c r="D96" i="2"/>
  <c r="C96" i="2"/>
  <c r="B96" i="2"/>
  <c r="B94" i="2"/>
  <c r="M93" i="2"/>
  <c r="L93" i="2"/>
  <c r="K93" i="2"/>
  <c r="J93" i="2"/>
  <c r="I93" i="2"/>
  <c r="H93" i="2"/>
  <c r="G93" i="2"/>
  <c r="F93" i="2"/>
  <c r="E93" i="2"/>
  <c r="D93" i="2"/>
  <c r="C93" i="2"/>
  <c r="B93" i="2"/>
  <c r="B91" i="2"/>
  <c r="M90" i="2"/>
  <c r="L90" i="2"/>
  <c r="K90" i="2"/>
  <c r="J90" i="2"/>
  <c r="I90" i="2"/>
  <c r="H90" i="2"/>
  <c r="G90" i="2"/>
  <c r="F90" i="2"/>
  <c r="E90" i="2"/>
  <c r="D90" i="2"/>
  <c r="C90" i="2"/>
  <c r="B90" i="2"/>
  <c r="M88" i="2"/>
  <c r="L88" i="2"/>
  <c r="K88" i="2"/>
  <c r="J88" i="2"/>
  <c r="I88" i="2"/>
  <c r="H88" i="2"/>
  <c r="G88" i="2"/>
  <c r="F88" i="2"/>
  <c r="E88" i="2"/>
  <c r="D88" i="2"/>
  <c r="C88" i="2"/>
  <c r="B88" i="2"/>
  <c r="M87" i="2"/>
  <c r="L87" i="2"/>
  <c r="K87" i="2"/>
  <c r="J87" i="2"/>
  <c r="I87" i="2"/>
  <c r="H87" i="2"/>
  <c r="G87" i="2"/>
  <c r="F87" i="2"/>
  <c r="E87" i="2"/>
  <c r="D87" i="2"/>
  <c r="C87" i="2"/>
  <c r="B87" i="2"/>
  <c r="M86" i="2"/>
  <c r="L86" i="2"/>
  <c r="K86" i="2"/>
  <c r="J86" i="2"/>
  <c r="I86" i="2"/>
  <c r="H86" i="2"/>
  <c r="G86" i="2"/>
  <c r="F86" i="2"/>
  <c r="E86" i="2"/>
  <c r="D86" i="2"/>
  <c r="C86" i="2"/>
  <c r="B86" i="2"/>
  <c r="M85" i="2"/>
  <c r="L85" i="2"/>
  <c r="J85" i="2"/>
  <c r="H85" i="2"/>
  <c r="F85" i="2"/>
  <c r="D85" i="2"/>
  <c r="B85" i="2"/>
  <c r="M83" i="2"/>
  <c r="L83" i="2"/>
  <c r="J83" i="2"/>
  <c r="H83" i="2"/>
  <c r="F83" i="2"/>
  <c r="D83" i="2"/>
  <c r="B83" i="2"/>
  <c r="M81" i="2"/>
  <c r="L81" i="2"/>
  <c r="J81" i="2"/>
  <c r="H81" i="2"/>
  <c r="F81" i="2"/>
  <c r="D81" i="2"/>
  <c r="B81" i="2"/>
  <c r="M80" i="2"/>
  <c r="L80" i="2"/>
  <c r="J80" i="2"/>
  <c r="H80" i="2"/>
  <c r="F80" i="2"/>
  <c r="D80" i="2"/>
  <c r="B80" i="2"/>
  <c r="M78" i="2"/>
  <c r="L78" i="2"/>
  <c r="K78" i="2"/>
  <c r="J78" i="2"/>
  <c r="I78" i="2"/>
  <c r="H78" i="2"/>
  <c r="G78" i="2"/>
  <c r="F78" i="2"/>
  <c r="E78" i="2"/>
  <c r="D78" i="2"/>
  <c r="C78" i="2"/>
  <c r="B78" i="2"/>
  <c r="M77" i="2"/>
  <c r="L77" i="2"/>
  <c r="J77" i="2"/>
  <c r="H77" i="2"/>
  <c r="F77" i="2"/>
  <c r="D77" i="2"/>
  <c r="B77" i="2"/>
  <c r="M75" i="2"/>
  <c r="L75" i="2"/>
  <c r="J75" i="2"/>
  <c r="H75" i="2"/>
  <c r="F75" i="2"/>
  <c r="D75" i="2"/>
  <c r="B75" i="2"/>
  <c r="M74" i="2"/>
  <c r="L74" i="2"/>
  <c r="J74" i="2"/>
  <c r="H74" i="2"/>
  <c r="F74" i="2"/>
  <c r="D74" i="2"/>
  <c r="B74" i="2"/>
  <c r="M72" i="2"/>
  <c r="K72" i="2"/>
  <c r="I72" i="2"/>
  <c r="G72" i="2"/>
  <c r="E72" i="2"/>
  <c r="C72" i="2"/>
  <c r="M71" i="2"/>
  <c r="L71" i="2"/>
  <c r="J71" i="2"/>
  <c r="H71" i="2"/>
  <c r="F71" i="2"/>
  <c r="D71" i="2"/>
  <c r="B71" i="2"/>
  <c r="M69" i="2"/>
  <c r="L69" i="2"/>
  <c r="J69" i="2"/>
  <c r="H69" i="2"/>
  <c r="F69" i="2"/>
  <c r="D69" i="2"/>
  <c r="B69" i="2"/>
  <c r="M68" i="2"/>
  <c r="L68" i="2"/>
  <c r="J68" i="2"/>
  <c r="H68" i="2"/>
  <c r="F68" i="2"/>
  <c r="D68" i="2"/>
  <c r="B68" i="2"/>
  <c r="M66" i="2"/>
  <c r="L66" i="2"/>
  <c r="K66" i="2"/>
  <c r="J66" i="2"/>
  <c r="I66" i="2"/>
  <c r="H66" i="2"/>
  <c r="G66" i="2"/>
  <c r="F66" i="2"/>
  <c r="E66" i="2"/>
  <c r="D66" i="2"/>
  <c r="C66" i="2"/>
  <c r="B66" i="2"/>
  <c r="M65" i="2"/>
  <c r="L65" i="2"/>
  <c r="J65" i="2"/>
  <c r="H65" i="2"/>
  <c r="F65" i="2"/>
  <c r="D65" i="2"/>
  <c r="B65" i="2"/>
  <c r="M63" i="2"/>
  <c r="L63" i="2"/>
  <c r="J63" i="2"/>
  <c r="H63" i="2"/>
  <c r="F63" i="2"/>
  <c r="D63" i="2"/>
  <c r="B63" i="2"/>
  <c r="M62" i="2"/>
  <c r="L62" i="2"/>
  <c r="J62" i="2"/>
  <c r="H62" i="2"/>
  <c r="F62" i="2"/>
  <c r="E62" i="2"/>
  <c r="D62" i="2"/>
  <c r="C62" i="2"/>
  <c r="B62" i="2"/>
  <c r="M60" i="2"/>
  <c r="K60" i="2"/>
  <c r="I60" i="2"/>
  <c r="G60" i="2"/>
  <c r="E60" i="2"/>
  <c r="C60" i="2"/>
  <c r="M59" i="2"/>
  <c r="L59" i="2"/>
  <c r="K59" i="2"/>
  <c r="J59" i="2"/>
  <c r="I59" i="2"/>
  <c r="H59" i="2"/>
  <c r="G59" i="2"/>
  <c r="F59" i="2"/>
  <c r="E59" i="2"/>
  <c r="D59" i="2"/>
  <c r="C59" i="2"/>
  <c r="B59" i="2"/>
  <c r="M57" i="2"/>
  <c r="L57" i="2"/>
  <c r="K57" i="2"/>
  <c r="J57" i="2"/>
  <c r="I57" i="2"/>
  <c r="H57" i="2"/>
  <c r="G57" i="2"/>
  <c r="F57" i="2"/>
  <c r="E57" i="2"/>
  <c r="D57" i="2"/>
  <c r="C57" i="2"/>
  <c r="B57" i="2"/>
  <c r="M56" i="2"/>
  <c r="L56" i="2"/>
  <c r="K56" i="2"/>
  <c r="J56" i="2"/>
  <c r="I56" i="2"/>
  <c r="H56" i="2"/>
  <c r="G56" i="2"/>
  <c r="F56" i="2"/>
  <c r="E56" i="2"/>
  <c r="D56" i="2"/>
  <c r="C56" i="2"/>
  <c r="B56" i="2"/>
  <c r="M54" i="2"/>
  <c r="K54" i="2"/>
  <c r="I54" i="2"/>
  <c r="G54" i="2"/>
  <c r="E54" i="2"/>
  <c r="C54" i="2"/>
  <c r="M53" i="2"/>
  <c r="L53" i="2"/>
  <c r="K53" i="2"/>
  <c r="J53" i="2"/>
  <c r="I53" i="2"/>
  <c r="H53" i="2"/>
  <c r="G53" i="2"/>
  <c r="F53" i="2"/>
  <c r="E53" i="2"/>
  <c r="D53" i="2"/>
  <c r="C53" i="2"/>
  <c r="B53" i="2"/>
  <c r="M51" i="2"/>
  <c r="L51" i="2"/>
  <c r="K51" i="2"/>
  <c r="J51" i="2"/>
  <c r="I51" i="2"/>
  <c r="H51" i="2"/>
  <c r="G51" i="2"/>
  <c r="F51" i="2"/>
  <c r="E51" i="2"/>
  <c r="D51" i="2"/>
  <c r="C51" i="2"/>
  <c r="B51" i="2"/>
  <c r="M50" i="2"/>
  <c r="L50" i="2"/>
  <c r="K50" i="2"/>
  <c r="J50" i="2"/>
  <c r="I50" i="2"/>
  <c r="H50" i="2"/>
  <c r="G50" i="2"/>
  <c r="F50" i="2"/>
  <c r="E50" i="2"/>
  <c r="D50" i="2"/>
  <c r="C50" i="2"/>
  <c r="B50" i="2"/>
  <c r="M48" i="2"/>
  <c r="K48" i="2"/>
  <c r="I48" i="2"/>
  <c r="G48" i="2"/>
  <c r="E48" i="2"/>
  <c r="C48" i="2"/>
  <c r="M47" i="2"/>
  <c r="L47" i="2"/>
  <c r="K47" i="2"/>
  <c r="J47" i="2"/>
  <c r="I47" i="2"/>
  <c r="H47" i="2"/>
  <c r="G47" i="2"/>
  <c r="F47" i="2"/>
  <c r="E47" i="2"/>
  <c r="D47" i="2"/>
  <c r="C47" i="2"/>
  <c r="B47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2" i="2"/>
  <c r="K42" i="2"/>
  <c r="I42" i="2"/>
  <c r="G42" i="2"/>
  <c r="E42" i="2"/>
  <c r="C42" i="2"/>
  <c r="M41" i="2"/>
  <c r="L41" i="2"/>
  <c r="K41" i="2"/>
  <c r="J41" i="2"/>
  <c r="I41" i="2"/>
  <c r="H41" i="2"/>
  <c r="G41" i="2"/>
  <c r="F41" i="2"/>
  <c r="E41" i="2"/>
  <c r="D41" i="2"/>
  <c r="C41" i="2"/>
  <c r="B41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6" i="2"/>
  <c r="K36" i="2"/>
  <c r="I36" i="2"/>
  <c r="G36" i="2"/>
  <c r="E36" i="2"/>
  <c r="C36" i="2"/>
  <c r="M35" i="2"/>
  <c r="L35" i="2"/>
  <c r="K35" i="2"/>
  <c r="J35" i="2"/>
  <c r="I35" i="2"/>
  <c r="H35" i="2"/>
  <c r="G35" i="2"/>
  <c r="F35" i="2"/>
  <c r="E35" i="2"/>
  <c r="D35" i="2"/>
  <c r="C35" i="2"/>
  <c r="B35" i="2"/>
  <c r="M33" i="2"/>
  <c r="K33" i="2"/>
  <c r="I33" i="2"/>
  <c r="G33" i="2"/>
  <c r="E33" i="2"/>
  <c r="C33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L28" i="2"/>
  <c r="K28" i="2"/>
  <c r="J28" i="2"/>
  <c r="I28" i="2"/>
  <c r="L27" i="2"/>
  <c r="K27" i="2"/>
  <c r="J27" i="2"/>
  <c r="I27" i="2"/>
  <c r="M26" i="2"/>
  <c r="K26" i="2"/>
  <c r="I26" i="2"/>
  <c r="G26" i="2"/>
  <c r="E26" i="2"/>
  <c r="C26" i="2"/>
  <c r="M25" i="2"/>
  <c r="L25" i="2"/>
  <c r="K25" i="2"/>
  <c r="J25" i="2"/>
  <c r="I25" i="2"/>
  <c r="H25" i="2"/>
  <c r="G25" i="2"/>
  <c r="F25" i="2"/>
  <c r="E25" i="2"/>
  <c r="D25" i="2"/>
  <c r="C25" i="2"/>
  <c r="B25" i="2"/>
  <c r="M23" i="2"/>
  <c r="L23" i="2"/>
  <c r="K23" i="2"/>
  <c r="J23" i="2"/>
  <c r="I23" i="2"/>
  <c r="M22" i="2"/>
  <c r="L22" i="2"/>
  <c r="K22" i="2"/>
  <c r="J22" i="2"/>
  <c r="I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8" i="2"/>
  <c r="K18" i="2"/>
  <c r="I18" i="2"/>
  <c r="G18" i="2"/>
  <c r="E18" i="2"/>
  <c r="C18" i="2"/>
  <c r="M17" i="2"/>
  <c r="K17" i="2"/>
  <c r="I17" i="2"/>
  <c r="G17" i="2"/>
  <c r="E17" i="2"/>
  <c r="C17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K14" i="2"/>
  <c r="I14" i="2"/>
  <c r="G14" i="2"/>
  <c r="E14" i="2"/>
  <c r="C14" i="2"/>
  <c r="M12" i="2"/>
  <c r="K12" i="2"/>
  <c r="I12" i="2"/>
  <c r="G12" i="2"/>
  <c r="E12" i="2"/>
  <c r="C12" i="2"/>
  <c r="M11" i="2"/>
  <c r="K11" i="2"/>
  <c r="I11" i="2"/>
  <c r="G11" i="2"/>
  <c r="E11" i="2"/>
  <c r="C11" i="2"/>
  <c r="AN2" i="2"/>
  <c r="AN73" i="1"/>
  <c r="AM73" i="1"/>
  <c r="AL73" i="1"/>
  <c r="AK73" i="1"/>
  <c r="AI73" i="1"/>
  <c r="AH73" i="1"/>
  <c r="AG73" i="1"/>
  <c r="AF73" i="1"/>
  <c r="T73" i="1"/>
  <c r="S73" i="1"/>
  <c r="R73" i="1"/>
  <c r="Q73" i="1"/>
  <c r="O73" i="1"/>
  <c r="N73" i="1"/>
  <c r="M73" i="1"/>
  <c r="L73" i="1"/>
  <c r="I73" i="1"/>
  <c r="H73" i="1"/>
  <c r="AO73" i="1" s="1"/>
  <c r="G73" i="1"/>
  <c r="AE73" i="1" s="1"/>
  <c r="F73" i="1"/>
  <c r="U73" i="1" s="1"/>
  <c r="AN72" i="1"/>
  <c r="AM72" i="1"/>
  <c r="AL72" i="1"/>
  <c r="AK72" i="1"/>
  <c r="AI72" i="1"/>
  <c r="AH72" i="1"/>
  <c r="AG72" i="1"/>
  <c r="AF72" i="1"/>
  <c r="T72" i="1"/>
  <c r="S72" i="1"/>
  <c r="R72" i="1"/>
  <c r="Q72" i="1"/>
  <c r="O72" i="1"/>
  <c r="N72" i="1"/>
  <c r="M72" i="1"/>
  <c r="L72" i="1"/>
  <c r="I72" i="1"/>
  <c r="H72" i="1"/>
  <c r="AO72" i="1" s="1"/>
  <c r="G72" i="1"/>
  <c r="AE72" i="1" s="1"/>
  <c r="F72" i="1"/>
  <c r="U72" i="1" s="1"/>
  <c r="AO71" i="1"/>
  <c r="AN71" i="1"/>
  <c r="AM71" i="1"/>
  <c r="AL71" i="1"/>
  <c r="AK71" i="1"/>
  <c r="AI71" i="1"/>
  <c r="AH71" i="1"/>
  <c r="AG71" i="1"/>
  <c r="AF71" i="1"/>
  <c r="U71" i="1"/>
  <c r="T71" i="1"/>
  <c r="S71" i="1"/>
  <c r="R71" i="1"/>
  <c r="Q71" i="1"/>
  <c r="O71" i="1"/>
  <c r="N71" i="1"/>
  <c r="M71" i="1"/>
  <c r="L71" i="1"/>
  <c r="AN70" i="1"/>
  <c r="AM70" i="1"/>
  <c r="AL70" i="1"/>
  <c r="AK70" i="1"/>
  <c r="T70" i="1"/>
  <c r="S70" i="1"/>
  <c r="R70" i="1"/>
  <c r="Q70" i="1"/>
  <c r="O70" i="1"/>
  <c r="N70" i="1"/>
  <c r="M70" i="1"/>
  <c r="L70" i="1"/>
  <c r="E70" i="1"/>
  <c r="D70" i="1"/>
  <c r="C70" i="1"/>
  <c r="Z70" i="1" s="1"/>
  <c r="B70" i="1"/>
  <c r="P70" i="1" s="1"/>
  <c r="AN69" i="1"/>
  <c r="AM69" i="1"/>
  <c r="AL69" i="1"/>
  <c r="AK69" i="1"/>
  <c r="T69" i="1"/>
  <c r="S69" i="1"/>
  <c r="R69" i="1"/>
  <c r="Q69" i="1"/>
  <c r="O69" i="1"/>
  <c r="N69" i="1"/>
  <c r="M69" i="1"/>
  <c r="L69" i="1"/>
  <c r="E69" i="1"/>
  <c r="D69" i="1"/>
  <c r="C69" i="1"/>
  <c r="Z69" i="1" s="1"/>
  <c r="B69" i="1"/>
  <c r="P69" i="1" s="1"/>
  <c r="AN67" i="1"/>
  <c r="AM67" i="1"/>
  <c r="AL67" i="1"/>
  <c r="AK67" i="1"/>
  <c r="T67" i="1"/>
  <c r="S67" i="1"/>
  <c r="R67" i="1"/>
  <c r="Q67" i="1"/>
  <c r="O67" i="1"/>
  <c r="N67" i="1"/>
  <c r="M67" i="1"/>
  <c r="L67" i="1"/>
  <c r="I67" i="1"/>
  <c r="H67" i="1"/>
  <c r="AO67" i="1" s="1"/>
  <c r="G67" i="1"/>
  <c r="AE67" i="1" s="1"/>
  <c r="F67" i="1"/>
  <c r="U67" i="1" s="1"/>
  <c r="E67" i="1"/>
  <c r="D67" i="1"/>
  <c r="C67" i="1"/>
  <c r="Z67" i="1" s="1"/>
  <c r="B67" i="1"/>
  <c r="P67" i="1" s="1"/>
  <c r="U66" i="1"/>
  <c r="T66" i="1"/>
  <c r="S66" i="1"/>
  <c r="R66" i="1"/>
  <c r="Q66" i="1"/>
  <c r="O66" i="1"/>
  <c r="N66" i="1"/>
  <c r="M66" i="1"/>
  <c r="L66" i="1"/>
  <c r="E66" i="1"/>
  <c r="D66" i="1"/>
  <c r="C66" i="1"/>
  <c r="Z66" i="1" s="1"/>
  <c r="B66" i="1"/>
  <c r="P66" i="1" s="1"/>
  <c r="C65" i="1"/>
  <c r="B65" i="1"/>
  <c r="AN64" i="1"/>
  <c r="AM64" i="1"/>
  <c r="AL64" i="1"/>
  <c r="AK64" i="1"/>
  <c r="T64" i="1"/>
  <c r="S64" i="1"/>
  <c r="R64" i="1"/>
  <c r="Q64" i="1"/>
  <c r="O64" i="1"/>
  <c r="N64" i="1"/>
  <c r="M64" i="1"/>
  <c r="L64" i="1"/>
  <c r="I64" i="1"/>
  <c r="H64" i="1"/>
  <c r="AO64" i="1" s="1"/>
  <c r="G64" i="1"/>
  <c r="AE64" i="1" s="1"/>
  <c r="F64" i="1"/>
  <c r="U64" i="1" s="1"/>
  <c r="E64" i="1"/>
  <c r="D64" i="1"/>
  <c r="C64" i="1"/>
  <c r="Z64" i="1" s="1"/>
  <c r="B64" i="1"/>
  <c r="P64" i="1" s="1"/>
  <c r="AN63" i="1"/>
  <c r="AM63" i="1"/>
  <c r="AL63" i="1"/>
  <c r="AK63" i="1"/>
  <c r="T63" i="1"/>
  <c r="S63" i="1"/>
  <c r="R63" i="1"/>
  <c r="Q63" i="1"/>
  <c r="O63" i="1"/>
  <c r="N63" i="1"/>
  <c r="M63" i="1"/>
  <c r="L63" i="1"/>
  <c r="I63" i="1"/>
  <c r="H63" i="1"/>
  <c r="AO63" i="1" s="1"/>
  <c r="G63" i="1"/>
  <c r="AE63" i="1" s="1"/>
  <c r="F63" i="1"/>
  <c r="U63" i="1" s="1"/>
  <c r="E63" i="1"/>
  <c r="D63" i="1"/>
  <c r="C63" i="1"/>
  <c r="Z63" i="1" s="1"/>
  <c r="B63" i="1"/>
  <c r="P63" i="1" s="1"/>
  <c r="AN62" i="1"/>
  <c r="AM62" i="1"/>
  <c r="AL62" i="1"/>
  <c r="AK62" i="1"/>
  <c r="T62" i="1"/>
  <c r="S62" i="1"/>
  <c r="R62" i="1"/>
  <c r="Q62" i="1"/>
  <c r="O62" i="1"/>
  <c r="N62" i="1"/>
  <c r="M62" i="1"/>
  <c r="L62" i="1"/>
  <c r="E62" i="1"/>
  <c r="D62" i="1"/>
  <c r="C62" i="1"/>
  <c r="Z62" i="1" s="1"/>
  <c r="B62" i="1"/>
  <c r="P62" i="1" s="1"/>
  <c r="AN61" i="1"/>
  <c r="AM61" i="1"/>
  <c r="AL61" i="1"/>
  <c r="AK61" i="1"/>
  <c r="T61" i="1"/>
  <c r="S61" i="1"/>
  <c r="R61" i="1"/>
  <c r="Q61" i="1"/>
  <c r="O61" i="1"/>
  <c r="N61" i="1"/>
  <c r="M61" i="1"/>
  <c r="L61" i="1"/>
  <c r="E61" i="1"/>
  <c r="D61" i="1"/>
  <c r="C61" i="1"/>
  <c r="Z61" i="1" s="1"/>
  <c r="B61" i="1"/>
  <c r="P61" i="1" s="1"/>
  <c r="E59" i="1"/>
  <c r="D59" i="1"/>
  <c r="C59" i="1"/>
  <c r="B59" i="1"/>
  <c r="T58" i="1"/>
  <c r="S58" i="1"/>
  <c r="R58" i="1"/>
  <c r="Q58" i="1"/>
  <c r="I58" i="1"/>
  <c r="H58" i="1"/>
  <c r="G58" i="1"/>
  <c r="AE58" i="1" s="1"/>
  <c r="F58" i="1"/>
  <c r="U58" i="1" s="1"/>
  <c r="T57" i="1"/>
  <c r="S57" i="1"/>
  <c r="R57" i="1"/>
  <c r="Q57" i="1"/>
  <c r="I57" i="1"/>
  <c r="H57" i="1"/>
  <c r="G57" i="1"/>
  <c r="AE57" i="1" s="1"/>
  <c r="F57" i="1"/>
  <c r="U57" i="1" s="1"/>
  <c r="T56" i="1"/>
  <c r="S56" i="1"/>
  <c r="R56" i="1"/>
  <c r="Q56" i="1"/>
  <c r="P56" i="1"/>
  <c r="O56" i="1"/>
  <c r="N56" i="1"/>
  <c r="M56" i="1"/>
  <c r="L56" i="1"/>
  <c r="I56" i="1"/>
  <c r="H56" i="1"/>
  <c r="G56" i="1"/>
  <c r="F56" i="1"/>
  <c r="U56" i="1" s="1"/>
  <c r="O55" i="1"/>
  <c r="N55" i="1"/>
  <c r="M55" i="1"/>
  <c r="L55" i="1"/>
  <c r="E55" i="1"/>
  <c r="D55" i="1"/>
  <c r="C55" i="1"/>
  <c r="B55" i="1"/>
  <c r="P55" i="1" s="1"/>
  <c r="T54" i="1"/>
  <c r="S54" i="1"/>
  <c r="R54" i="1"/>
  <c r="Q54" i="1"/>
  <c r="O54" i="1"/>
  <c r="N54" i="1"/>
  <c r="M54" i="1"/>
  <c r="L54" i="1"/>
  <c r="I54" i="1"/>
  <c r="H54" i="1"/>
  <c r="G54" i="1"/>
  <c r="F54" i="1"/>
  <c r="U54" i="1" s="1"/>
  <c r="E54" i="1"/>
  <c r="D54" i="1"/>
  <c r="C54" i="1"/>
  <c r="B54" i="1"/>
  <c r="P54" i="1" s="1"/>
  <c r="T53" i="1"/>
  <c r="S53" i="1"/>
  <c r="R53" i="1"/>
  <c r="Q53" i="1"/>
  <c r="O53" i="1"/>
  <c r="N53" i="1"/>
  <c r="M53" i="1"/>
  <c r="L53" i="1"/>
  <c r="I53" i="1"/>
  <c r="H53" i="1"/>
  <c r="G53" i="1"/>
  <c r="F53" i="1"/>
  <c r="U53" i="1" s="1"/>
  <c r="E53" i="1"/>
  <c r="D53" i="1"/>
  <c r="C53" i="1"/>
  <c r="B53" i="1"/>
  <c r="P53" i="1" s="1"/>
  <c r="T52" i="1"/>
  <c r="S52" i="1"/>
  <c r="R52" i="1"/>
  <c r="Q52" i="1"/>
  <c r="O52" i="1"/>
  <c r="N52" i="1"/>
  <c r="M52" i="1"/>
  <c r="L52" i="1"/>
  <c r="I52" i="1"/>
  <c r="H52" i="1"/>
  <c r="G52" i="1"/>
  <c r="F52" i="1"/>
  <c r="U52" i="1" s="1"/>
  <c r="E52" i="1"/>
  <c r="D52" i="1"/>
  <c r="C52" i="1"/>
  <c r="B52" i="1"/>
  <c r="P52" i="1" s="1"/>
  <c r="T51" i="1"/>
  <c r="S51" i="1"/>
  <c r="R51" i="1"/>
  <c r="Q51" i="1"/>
  <c r="O51" i="1"/>
  <c r="N51" i="1"/>
  <c r="M51" i="1"/>
  <c r="L51" i="1"/>
  <c r="I51" i="1"/>
  <c r="H51" i="1"/>
  <c r="G51" i="1"/>
  <c r="F51" i="1"/>
  <c r="U51" i="1" s="1"/>
  <c r="E51" i="1"/>
  <c r="D51" i="1"/>
  <c r="C51" i="1"/>
  <c r="B51" i="1"/>
  <c r="P51" i="1" s="1"/>
  <c r="T50" i="1"/>
  <c r="S50" i="1"/>
  <c r="R50" i="1"/>
  <c r="Q50" i="1"/>
  <c r="O50" i="1"/>
  <c r="N50" i="1"/>
  <c r="M50" i="1"/>
  <c r="L50" i="1"/>
  <c r="I50" i="1"/>
  <c r="H50" i="1"/>
  <c r="G50" i="1"/>
  <c r="F50" i="1"/>
  <c r="U50" i="1" s="1"/>
  <c r="E50" i="1"/>
  <c r="D50" i="1"/>
  <c r="C50" i="1"/>
  <c r="B50" i="1"/>
  <c r="P50" i="1" s="1"/>
  <c r="T47" i="1"/>
  <c r="S47" i="1"/>
  <c r="R47" i="1"/>
  <c r="Q47" i="1"/>
  <c r="O47" i="1"/>
  <c r="N47" i="1"/>
  <c r="M47" i="1"/>
  <c r="L47" i="1"/>
  <c r="I47" i="1"/>
  <c r="H47" i="1"/>
  <c r="G47" i="1"/>
  <c r="F47" i="1"/>
  <c r="U47" i="1" s="1"/>
  <c r="E47" i="1"/>
  <c r="D47" i="1"/>
  <c r="C47" i="1"/>
  <c r="B47" i="1"/>
  <c r="P47" i="1" s="1"/>
  <c r="T46" i="1"/>
  <c r="S46" i="1"/>
  <c r="R46" i="1"/>
  <c r="Q46" i="1"/>
  <c r="O46" i="1"/>
  <c r="N46" i="1"/>
  <c r="M46" i="1"/>
  <c r="L46" i="1"/>
  <c r="I46" i="1"/>
  <c r="H46" i="1"/>
  <c r="G46" i="1"/>
  <c r="F46" i="1"/>
  <c r="U46" i="1" s="1"/>
  <c r="E46" i="1"/>
  <c r="D46" i="1"/>
  <c r="C46" i="1"/>
  <c r="B46" i="1"/>
  <c r="P46" i="1" s="1"/>
  <c r="T45" i="1"/>
  <c r="S45" i="1"/>
  <c r="R45" i="1"/>
  <c r="Q45" i="1"/>
  <c r="O45" i="1"/>
  <c r="N45" i="1"/>
  <c r="M45" i="1"/>
  <c r="L45" i="1"/>
  <c r="I45" i="1"/>
  <c r="H45" i="1"/>
  <c r="G45" i="1"/>
  <c r="F45" i="1"/>
  <c r="U45" i="1" s="1"/>
  <c r="E45" i="1"/>
  <c r="D45" i="1"/>
  <c r="C45" i="1"/>
  <c r="B45" i="1"/>
  <c r="P45" i="1" s="1"/>
  <c r="T44" i="1"/>
  <c r="S44" i="1"/>
  <c r="R44" i="1"/>
  <c r="Q44" i="1"/>
  <c r="O44" i="1"/>
  <c r="N44" i="1"/>
  <c r="M44" i="1"/>
  <c r="L44" i="1"/>
  <c r="I44" i="1"/>
  <c r="H44" i="1"/>
  <c r="G44" i="1"/>
  <c r="F44" i="1"/>
  <c r="U44" i="1" s="1"/>
  <c r="E44" i="1"/>
  <c r="D44" i="1"/>
  <c r="C44" i="1"/>
  <c r="B44" i="1"/>
  <c r="P44" i="1" s="1"/>
  <c r="T43" i="1"/>
  <c r="S43" i="1"/>
  <c r="R43" i="1"/>
  <c r="Q43" i="1"/>
  <c r="O43" i="1"/>
  <c r="N43" i="1"/>
  <c r="M43" i="1"/>
  <c r="L43" i="1"/>
  <c r="I43" i="1"/>
  <c r="H43" i="1"/>
  <c r="G43" i="1"/>
  <c r="F43" i="1"/>
  <c r="U43" i="1" s="1"/>
  <c r="E43" i="1"/>
  <c r="D43" i="1"/>
  <c r="C43" i="1"/>
  <c r="B43" i="1"/>
  <c r="P43" i="1" s="1"/>
  <c r="T42" i="1"/>
  <c r="S42" i="1"/>
  <c r="R42" i="1"/>
  <c r="Q42" i="1"/>
  <c r="O42" i="1"/>
  <c r="N42" i="1"/>
  <c r="M42" i="1"/>
  <c r="L42" i="1"/>
  <c r="I42" i="1"/>
  <c r="H42" i="1"/>
  <c r="G42" i="1"/>
  <c r="F42" i="1"/>
  <c r="U42" i="1" s="1"/>
  <c r="E42" i="1"/>
  <c r="D42" i="1"/>
  <c r="C42" i="1"/>
  <c r="B42" i="1"/>
  <c r="P42" i="1" s="1"/>
  <c r="T41" i="1"/>
  <c r="S41" i="1"/>
  <c r="R41" i="1"/>
  <c r="Q41" i="1"/>
  <c r="O41" i="1"/>
  <c r="N41" i="1"/>
  <c r="M41" i="1"/>
  <c r="L41" i="1"/>
  <c r="I41" i="1"/>
  <c r="H41" i="1"/>
  <c r="G41" i="1"/>
  <c r="F41" i="1"/>
  <c r="U41" i="1" s="1"/>
  <c r="E41" i="1"/>
  <c r="D41" i="1"/>
  <c r="C41" i="1"/>
  <c r="B41" i="1"/>
  <c r="P41" i="1" s="1"/>
  <c r="T40" i="1"/>
  <c r="S40" i="1"/>
  <c r="R40" i="1"/>
  <c r="Q40" i="1"/>
  <c r="O40" i="1"/>
  <c r="N40" i="1"/>
  <c r="M40" i="1"/>
  <c r="L40" i="1"/>
  <c r="I40" i="1"/>
  <c r="H40" i="1"/>
  <c r="G40" i="1"/>
  <c r="F40" i="1"/>
  <c r="U40" i="1" s="1"/>
  <c r="E40" i="1"/>
  <c r="D40" i="1"/>
  <c r="C40" i="1"/>
  <c r="B40" i="1"/>
  <c r="P40" i="1" s="1"/>
  <c r="T39" i="1"/>
  <c r="S39" i="1"/>
  <c r="R39" i="1"/>
  <c r="Q39" i="1"/>
  <c r="O39" i="1"/>
  <c r="N39" i="1"/>
  <c r="M39" i="1"/>
  <c r="L39" i="1"/>
  <c r="I39" i="1"/>
  <c r="H39" i="1"/>
  <c r="G39" i="1"/>
  <c r="F39" i="1"/>
  <c r="U39" i="1" s="1"/>
  <c r="E39" i="1"/>
  <c r="D39" i="1"/>
  <c r="C39" i="1"/>
  <c r="B39" i="1"/>
  <c r="P39" i="1" s="1"/>
  <c r="T38" i="1"/>
  <c r="S38" i="1"/>
  <c r="R38" i="1"/>
  <c r="Q38" i="1"/>
  <c r="O38" i="1"/>
  <c r="N38" i="1"/>
  <c r="M38" i="1"/>
  <c r="L38" i="1"/>
  <c r="I38" i="1"/>
  <c r="H38" i="1"/>
  <c r="G38" i="1"/>
  <c r="F38" i="1"/>
  <c r="U38" i="1" s="1"/>
  <c r="E38" i="1"/>
  <c r="D38" i="1"/>
  <c r="C38" i="1"/>
  <c r="B38" i="1"/>
  <c r="P38" i="1" s="1"/>
  <c r="T37" i="1"/>
  <c r="S37" i="1"/>
  <c r="R37" i="1"/>
  <c r="Q37" i="1"/>
  <c r="O37" i="1"/>
  <c r="N37" i="1"/>
  <c r="M37" i="1"/>
  <c r="L37" i="1"/>
  <c r="I37" i="1"/>
  <c r="H37" i="1"/>
  <c r="G37" i="1"/>
  <c r="F37" i="1"/>
  <c r="U37" i="1" s="1"/>
  <c r="E37" i="1"/>
  <c r="D37" i="1"/>
  <c r="C37" i="1"/>
  <c r="B37" i="1"/>
  <c r="P37" i="1" s="1"/>
  <c r="AO36" i="1"/>
  <c r="AJ36" i="1"/>
  <c r="U36" i="1"/>
  <c r="B36" i="1"/>
  <c r="P36" i="1" s="1"/>
  <c r="T35" i="1"/>
  <c r="S35" i="1"/>
  <c r="R35" i="1"/>
  <c r="Q35" i="1"/>
  <c r="I35" i="1"/>
  <c r="H35" i="1"/>
  <c r="G35" i="1"/>
  <c r="F35" i="1"/>
  <c r="U35" i="1" s="1"/>
  <c r="T34" i="1"/>
  <c r="S34" i="1"/>
  <c r="R34" i="1"/>
  <c r="Q34" i="1"/>
  <c r="O34" i="1"/>
  <c r="N34" i="1"/>
  <c r="M34" i="1"/>
  <c r="L34" i="1"/>
  <c r="I34" i="1"/>
  <c r="H34" i="1"/>
  <c r="G34" i="1"/>
  <c r="F34" i="1"/>
  <c r="U34" i="1" s="1"/>
  <c r="E34" i="1"/>
  <c r="D34" i="1"/>
  <c r="C34" i="1"/>
  <c r="B34" i="1"/>
  <c r="P34" i="1" s="1"/>
  <c r="T33" i="1"/>
  <c r="S33" i="1"/>
  <c r="R33" i="1"/>
  <c r="Q33" i="1"/>
  <c r="O33" i="1"/>
  <c r="N33" i="1"/>
  <c r="M33" i="1"/>
  <c r="L33" i="1"/>
  <c r="I33" i="1"/>
  <c r="H33" i="1"/>
  <c r="G33" i="1"/>
  <c r="F33" i="1"/>
  <c r="U33" i="1" s="1"/>
  <c r="E33" i="1"/>
  <c r="D33" i="1"/>
  <c r="C33" i="1"/>
  <c r="B33" i="1"/>
  <c r="P33" i="1" s="1"/>
  <c r="T32" i="1"/>
  <c r="S32" i="1"/>
  <c r="R32" i="1"/>
  <c r="Q32" i="1"/>
  <c r="O32" i="1"/>
  <c r="N32" i="1"/>
  <c r="M32" i="1"/>
  <c r="L32" i="1"/>
  <c r="I32" i="1"/>
  <c r="H32" i="1"/>
  <c r="G32" i="1"/>
  <c r="F32" i="1"/>
  <c r="U32" i="1" s="1"/>
  <c r="E32" i="1"/>
  <c r="D32" i="1"/>
  <c r="C32" i="1"/>
  <c r="B32" i="1"/>
  <c r="P32" i="1" s="1"/>
  <c r="T31" i="1"/>
  <c r="S31" i="1"/>
  <c r="R31" i="1"/>
  <c r="Q31" i="1"/>
  <c r="O31" i="1"/>
  <c r="N31" i="1"/>
  <c r="M31" i="1"/>
  <c r="L31" i="1"/>
  <c r="F31" i="1"/>
  <c r="U31" i="1" s="1"/>
  <c r="B31" i="1"/>
  <c r="P31" i="1" s="1"/>
  <c r="T30" i="1"/>
  <c r="S30" i="1"/>
  <c r="R30" i="1"/>
  <c r="Q30" i="1"/>
  <c r="O30" i="1"/>
  <c r="N30" i="1"/>
  <c r="M30" i="1"/>
  <c r="L30" i="1"/>
  <c r="I30" i="1"/>
  <c r="H30" i="1"/>
  <c r="G30" i="1"/>
  <c r="F30" i="1"/>
  <c r="U30" i="1" s="1"/>
  <c r="E30" i="1"/>
  <c r="D30" i="1"/>
  <c r="C30" i="1"/>
  <c r="B30" i="1"/>
  <c r="P30" i="1" s="1"/>
  <c r="T29" i="1"/>
  <c r="S29" i="1"/>
  <c r="R29" i="1"/>
  <c r="Q29" i="1"/>
  <c r="O29" i="1"/>
  <c r="N29" i="1"/>
  <c r="M29" i="1"/>
  <c r="L29" i="1"/>
  <c r="I29" i="1"/>
  <c r="H29" i="1"/>
  <c r="G29" i="1"/>
  <c r="F29" i="1"/>
  <c r="U29" i="1" s="1"/>
  <c r="E29" i="1"/>
  <c r="D29" i="1"/>
  <c r="C29" i="1"/>
  <c r="B29" i="1"/>
  <c r="P29" i="1" s="1"/>
  <c r="T28" i="1"/>
  <c r="S28" i="1"/>
  <c r="R28" i="1"/>
  <c r="Q28" i="1"/>
  <c r="O28" i="1"/>
  <c r="N28" i="1"/>
  <c r="M28" i="1"/>
  <c r="L28" i="1"/>
  <c r="I28" i="1"/>
  <c r="H28" i="1"/>
  <c r="G28" i="1"/>
  <c r="F28" i="1"/>
  <c r="U28" i="1" s="1"/>
  <c r="E28" i="1"/>
  <c r="D28" i="1"/>
  <c r="C28" i="1"/>
  <c r="B28" i="1"/>
  <c r="P28" i="1" s="1"/>
  <c r="AM22" i="1"/>
  <c r="AL22" i="1"/>
  <c r="AK22" i="1"/>
  <c r="AJ22" i="1"/>
  <c r="AI22" i="1"/>
  <c r="AH22" i="1"/>
  <c r="AG22" i="1"/>
  <c r="AF22" i="1"/>
  <c r="AC22" i="1"/>
  <c r="AB22" i="1"/>
  <c r="AA22" i="1"/>
  <c r="Z22" i="1"/>
  <c r="Y22" i="1"/>
  <c r="X22" i="1"/>
  <c r="W22" i="1"/>
  <c r="V22" i="1"/>
  <c r="S22" i="1"/>
  <c r="R22" i="1"/>
  <c r="Q22" i="1"/>
  <c r="P22" i="1"/>
  <c r="O22" i="1"/>
  <c r="N22" i="1"/>
  <c r="M22" i="1"/>
  <c r="L22" i="1"/>
  <c r="AM21" i="1"/>
  <c r="AL21" i="1"/>
  <c r="AK21" i="1"/>
  <c r="AJ21" i="1"/>
  <c r="AI21" i="1"/>
  <c r="AH21" i="1"/>
  <c r="AG21" i="1"/>
  <c r="AF21" i="1"/>
  <c r="AC21" i="1"/>
  <c r="AB21" i="1"/>
  <c r="AA21" i="1"/>
  <c r="Z21" i="1"/>
  <c r="Y21" i="1"/>
  <c r="X21" i="1"/>
  <c r="W21" i="1"/>
  <c r="V21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P2" i="1"/>
</calcChain>
</file>

<file path=xl/sharedStrings.xml><?xml version="1.0" encoding="utf-8"?>
<sst xmlns="http://schemas.openxmlformats.org/spreadsheetml/2006/main" count="385" uniqueCount="170">
  <si>
    <t>ИНДЕКСЫ ЦЕН ПРОИЗВОДИТЕЛЕЙ  2008 год</t>
  </si>
  <si>
    <t xml:space="preserve">Показатели инфляции на 2015 год </t>
  </si>
  <si>
    <t xml:space="preserve">Прогноз показателей инфляции на 2016 год </t>
  </si>
  <si>
    <t xml:space="preserve">Прогноз показателей инфляции на 2017 год </t>
  </si>
  <si>
    <t xml:space="preserve"> Март</t>
  </si>
  <si>
    <t xml:space="preserve"> Июнь </t>
  </si>
  <si>
    <t>Сен.</t>
  </si>
  <si>
    <t xml:space="preserve"> Дек.</t>
  </si>
  <si>
    <t>базовый вариант</t>
  </si>
  <si>
    <t xml:space="preserve"> Дек.2014</t>
  </si>
  <si>
    <t xml:space="preserve"> Дек.2015</t>
  </si>
  <si>
    <t xml:space="preserve"> Дек.2016</t>
  </si>
  <si>
    <t>прирост цен за период -%</t>
  </si>
  <si>
    <t>прирост цен-%, г. / г.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</si>
  <si>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</si>
  <si>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</si>
  <si>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</si>
  <si>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</si>
  <si>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 без плодоовощной  продукции</t>
  </si>
  <si>
    <t xml:space="preserve">         плодоовощная продукция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</si>
  <si>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</si>
  <si>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</si>
  <si>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</si>
  <si>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</si>
  <si>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</si>
  <si>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Росстата</t>
    </r>
  </si>
  <si>
    <t>• ИЦП на внутреннем рынке  по расчету МЭР (с исключением экспортной составляющей)</t>
  </si>
  <si>
    <t xml:space="preserve">    в том числе без топлива и энергетики</t>
  </si>
  <si>
    <t>ПРОГНОЗ ИНДЕКСОВ ДЕФЛЯТОРОВ  И  ИНДЕКСОВ ЦЕН ПРОИЗВОДИТЕЛЕЙ (ИЦП) ПО ВИДАМ ЭКОНОМИЧЕСКОЙ ДЕЯТЕЛЬНОСТИ  на 2015 год</t>
  </si>
  <si>
    <t>ПРОГНОЗ ИНДЕКСОВ ДЕФЛЯТОРОВ  И  ИНДЕКСОВ ЦЕН ПРОИЗВОДИТЕЛЕЙ (ИЦП) ПО ВИДАМ ЭКОНОМИЧЕСКОЙ ДЕЯТЕЛЬНОСТИ  на 2016 год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</si>
  <si>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</si>
  <si>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</si>
  <si>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Н а и м е н о в а н и е  о т р а с л и</t>
  </si>
  <si>
    <t>1кв.15</t>
  </si>
  <si>
    <t>2кв.15</t>
  </si>
  <si>
    <t>3кв.15</t>
  </si>
  <si>
    <t>4кв.15</t>
  </si>
  <si>
    <t>2015 г.</t>
  </si>
  <si>
    <t>2015(г/г)</t>
  </si>
  <si>
    <t>1кв.16</t>
  </si>
  <si>
    <t>2кв.16</t>
  </si>
  <si>
    <t>3кв.16</t>
  </si>
  <si>
    <t>4кв.16</t>
  </si>
  <si>
    <t>2016
( г/г.)</t>
  </si>
  <si>
    <t>1кв.17</t>
  </si>
  <si>
    <t>2кв.17</t>
  </si>
  <si>
    <t>3кв.17</t>
  </si>
  <si>
    <t>4кв.17</t>
  </si>
  <si>
    <t>2017
( г/г.)</t>
  </si>
  <si>
    <t>оценка</t>
  </si>
  <si>
    <t>прогноз</t>
  </si>
  <si>
    <t>г/г</t>
  </si>
  <si>
    <t xml:space="preserve">    к предыдущему кварталу</t>
  </si>
  <si>
    <t>Пр-во, передача и распределение электроэнергии, газа, пара и горячей воды (40)</t>
  </si>
  <si>
    <t>C. Добыча полезных ископаемых</t>
  </si>
  <si>
    <t>СА. Добыча ТЭ полезных ископаемых (10+11)</t>
  </si>
  <si>
    <t xml:space="preserve"> Топливная (для потребителей на  внутреннем рынке без газа)</t>
  </si>
  <si>
    <t xml:space="preserve"> Добыча сырой нефти и природного газа (11)</t>
  </si>
  <si>
    <t xml:space="preserve">    Добыча  нефти (11.10.11)</t>
  </si>
  <si>
    <t>Добыча каменного, бурого угля и торфа (10)</t>
  </si>
  <si>
    <t>уголь энергетический каменный</t>
  </si>
  <si>
    <t xml:space="preserve"> - газовая(без трубопровода)</t>
  </si>
  <si>
    <t xml:space="preserve">СВ. Прочие полезные ископаемые </t>
  </si>
  <si>
    <t xml:space="preserve"> Добыча металлических руд (13)</t>
  </si>
  <si>
    <t xml:space="preserve"> Добыча прочих полезных ископаемых (14)</t>
  </si>
  <si>
    <t xml:space="preserve">D. Обрабатывающие пр-ва </t>
  </si>
  <si>
    <t xml:space="preserve"> Пр-во нефтепродуктов (23.2)</t>
  </si>
  <si>
    <r>
      <t>DJ</t>
    </r>
    <r>
      <rPr>
        <sz val="11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</si>
  <si>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t>Производство черных металлов (27.1,27.2,27.3,27.5)</t>
  </si>
  <si>
    <t xml:space="preserve"> Производство цветных металлов (27.4)</t>
  </si>
  <si>
    <t xml:space="preserve"> Пр-во готовых металлических изделий (28)</t>
  </si>
  <si>
    <r>
      <t>DG+DH</t>
    </r>
    <r>
      <rPr>
        <sz val="11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</si>
  <si>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1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</si>
  <si>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t>Лесная,деревообрабатывающая и целлюлозно-бумажная</t>
  </si>
  <si>
    <t xml:space="preserve"> -лесозаготовительная</t>
  </si>
  <si>
    <r>
      <t>DD</t>
    </r>
    <r>
      <rPr>
        <sz val="11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</si>
  <si>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t xml:space="preserve"> Пр-во целлюлозы, древесной массы и др. (21)</t>
  </si>
  <si>
    <r>
      <t xml:space="preserve">DI </t>
    </r>
    <r>
      <rPr>
        <sz val="11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</si>
  <si>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1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</si>
  <si>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1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</si>
  <si>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 xml:space="preserve"> Прочие </t>
  </si>
  <si>
    <t>Промышленность (C+D+E)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</si>
  <si>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</si>
  <si>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</si>
  <si>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Сельское хозяйство</t>
  </si>
  <si>
    <t xml:space="preserve"> - растениеводство</t>
  </si>
  <si>
    <t xml:space="preserve"> - животноводство</t>
  </si>
  <si>
    <t>Транспорт  (вкл. трубопроводный)</t>
  </si>
  <si>
    <t xml:space="preserve"> - гpузовой транспорт (без трубопров.)</t>
  </si>
  <si>
    <t xml:space="preserve"> Инвестиции в основной капитал (капитальные вложения)</t>
  </si>
  <si>
    <t xml:space="preserve">  строительство</t>
  </si>
  <si>
    <t xml:space="preserve">  машины и оборудование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</si>
  <si>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</si>
  <si>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</si>
  <si>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</si>
  <si>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</si>
  <si>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на платные услуги населению</t>
  </si>
  <si>
    <r>
      <t>МИНЭКОНОМРАЗВИТИЯ  РОССИИ</t>
    </r>
    <r>
      <rPr>
        <sz val="10"/>
        <color indexed="8"/>
        <rFont val="Times New Roman Cyr"/>
        <family val="1"/>
        <charset val="204"/>
      </rPr>
      <t xml:space="preserve">          </t>
    </r>
  </si>
  <si>
    <t>ИНДЕКСЫ ЦЕН ПРОИЗВОДИТЕЛЕЙ  2009 год</t>
  </si>
  <si>
    <t>ДЕФЛЯТОРЫ  И  ИНДЕКСЫ ЦЕН ПРОИЗВОДИТЕЛЕЙ</t>
  </si>
  <si>
    <t>ПО ВИДАМ ЭКОНОМИЧЕСКОЙ ДЕЯТЕЛЬНОСТИ (по сопоставимому кругу предприятий)</t>
  </si>
  <si>
    <r>
      <t xml:space="preserve">Прогноз индексов дефляторов и индексов цен производителей по видам экономической деятельности до 2019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(базовый вариант)</t>
    </r>
  </si>
  <si>
    <t>отчет (расчет Минэкономразвития России по данным Росстата)</t>
  </si>
  <si>
    <r>
      <t xml:space="preserve">  дефлятор</t>
    </r>
    <r>
      <rPr>
        <b/>
        <vertAlign val="superscript"/>
        <sz val="12"/>
        <color indexed="8"/>
        <rFont val="Times New Roman"/>
        <family val="1"/>
        <charset val="204"/>
      </rPr>
      <t>1)</t>
    </r>
  </si>
  <si>
    <r>
      <t xml:space="preserve">  индекс цен производителей (ИЦП)</t>
    </r>
    <r>
      <rPr>
        <vertAlign val="superscript"/>
        <sz val="12"/>
        <color indexed="8"/>
        <rFont val="Times New Roman"/>
        <family val="1"/>
        <charset val="204"/>
      </rPr>
      <t>2)</t>
    </r>
  </si>
  <si>
    <t xml:space="preserve">  дефлятор</t>
  </si>
  <si>
    <t xml:space="preserve">  ИЦП</t>
  </si>
  <si>
    <t>CA. Добыча ТЭ полезных ископаемых</t>
  </si>
  <si>
    <t>Добыча сырой нефти и природного газа (11)</t>
  </si>
  <si>
    <r>
      <t>Индекс цен приобретения (ИЦПР)</t>
    </r>
    <r>
      <rPr>
        <b/>
        <i/>
        <vertAlign val="superscript"/>
        <sz val="12"/>
        <color theme="3"/>
        <rFont val="Times New Roman"/>
        <family val="1"/>
        <charset val="204"/>
      </rPr>
      <t>2)</t>
    </r>
    <r>
      <rPr>
        <b/>
        <i/>
        <sz val="12"/>
        <color theme="3"/>
        <rFont val="Times New Roman"/>
        <family val="1"/>
        <charset val="204"/>
      </rPr>
      <t xml:space="preserve"> на нефть и газ</t>
    </r>
  </si>
  <si>
    <r>
      <t>дефлятор конечных цен на нефть и газ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</si>
  <si>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Добыча нефти (11.10.11)</t>
  </si>
  <si>
    <t>ИЦПР нефти</t>
  </si>
  <si>
    <r>
      <t>дефлятор конечных цен на нефть (внутренних и экспортных )</t>
    </r>
    <r>
      <rPr>
        <b/>
        <vertAlign val="superscript"/>
        <sz val="12"/>
        <color theme="3"/>
        <rFont val="Times New Roman"/>
        <family val="1"/>
        <charset val="204"/>
      </rPr>
      <t>3)</t>
    </r>
  </si>
  <si>
    <t xml:space="preserve">  уголь энергетический каменный</t>
  </si>
  <si>
    <t>CB. Прочие полезные ископаемые</t>
  </si>
  <si>
    <t>Добыча металлических руд (13)</t>
  </si>
  <si>
    <t xml:space="preserve">  индекс цен производителей</t>
  </si>
  <si>
    <t>Добыча прочих полезных ископаемых (14)</t>
  </si>
  <si>
    <t>D. Обрабатывающие производства</t>
  </si>
  <si>
    <t>Произ-во нефтепродуктов (23.2)</t>
  </si>
  <si>
    <t>DJ.  Металлургическое производство и пр-во готовых металлических изделий</t>
  </si>
  <si>
    <t>Производство черных металлов 
(27.1, 27.2, 27.3, 27.5)</t>
  </si>
  <si>
    <t>Производство цветных металлов (27.4)</t>
  </si>
  <si>
    <t>Производство готовых металлических изделий (28)</t>
  </si>
  <si>
    <t>DG+DH Химическая и пр-во резиновых и пластмассовых изделий</t>
  </si>
  <si>
    <t>38.9+DL+DM Пр-во машин и оборудования (без оружия и боеприпасов), электрооборудования, транспортных средств</t>
  </si>
  <si>
    <t>DD. Обработка древесины и произ-во изделий из дерева</t>
  </si>
  <si>
    <t>DI. Произ-во неметаллических минеральных продуктов</t>
  </si>
  <si>
    <t xml:space="preserve">  дефляторы, % г/г</t>
  </si>
  <si>
    <t>DB+DC Текстильное, швейное, изделий из кожи, обуви</t>
  </si>
  <si>
    <t>DA. Пр-во пищевых продуктов, вкл.напитки и табака</t>
  </si>
  <si>
    <t xml:space="preserve"> Прочие</t>
  </si>
  <si>
    <t>Промышленность (CDE)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</si>
  <si>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</si>
  <si>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без продукции ТЭКа (нефть, нефтепродукты, уголь, газ, энергетика)</t>
  </si>
  <si>
    <t>Сельское хозяйство</t>
  </si>
  <si>
    <t xml:space="preserve">  индексы цен производителей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</si>
  <si>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</si>
  <si>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</si>
  <si>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</si>
  <si>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</si>
  <si>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</si>
  <si>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</si>
  <si>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</si>
  <si>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</si>
  <si>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</si>
  <si>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</si>
  <si>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</si>
  <si>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t xml:space="preserve">1)   </t>
    </r>
    <r>
      <rPr>
        <b/>
        <sz val="14"/>
        <color rgb="FFFF0000"/>
        <rFont val="Times New Roman"/>
        <family val="1"/>
        <charset val="204"/>
      </rPr>
      <t xml:space="preserve">Дефлятор </t>
    </r>
    <r>
      <rPr>
        <sz val="14"/>
        <rFont val="Times New Roman"/>
        <family val="1"/>
        <charset val="204"/>
      </rPr>
      <t>- ценовый индекс на продукцию, произведенную  для внутреннего рынка и на экспорт с искл. НДС, акзицов, транспортировки и др. Предназначен для оценки стоимости выпуска продукции в ценах производителей за счет ценового фактора .</t>
    </r>
  </si>
  <si>
    <r>
      <rPr>
        <sz val="14"/>
        <color rgb="FFFF0000"/>
        <rFont val="Times New Roman"/>
        <family val="1"/>
        <charset val="204"/>
      </rPr>
      <t xml:space="preserve">2)  </t>
    </r>
    <r>
      <rPr>
        <b/>
        <sz val="14"/>
        <color rgb="FFFF0000"/>
        <rFont val="Times New Roman"/>
        <family val="1"/>
        <charset val="204"/>
      </rPr>
      <t>ИЦП</t>
    </r>
    <r>
      <rPr>
        <sz val="14"/>
        <color rgb="FFFF0000"/>
        <rFont val="Times New Roman"/>
        <family val="1"/>
        <charset val="204"/>
      </rPr>
      <t>-</t>
    </r>
    <r>
      <rPr>
        <sz val="14"/>
        <rFont val="Times New Roman"/>
        <family val="1"/>
        <charset val="204"/>
      </rPr>
      <t>индекс цены производителей на внутреннем  рынке (без учета нерыночных форм обмена) с искл. НДС, акзицов, транспортировки и др.    Предназначен для индексации используемых (покупных) материальных ресурсов.</t>
    </r>
    <r>
      <rPr>
        <sz val="14"/>
        <color rgb="FFFF0000"/>
        <rFont val="Times New Roman"/>
        <family val="1"/>
        <charset val="204"/>
      </rPr>
      <t xml:space="preserve">  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Индекс цены приобретения (конечная цена-ИЦПР) </t>
    </r>
    <r>
      <rPr>
        <sz val="13"/>
        <color rgb="FFFF0000"/>
        <rFont val="Times New Roman"/>
        <family val="1"/>
        <charset val="204"/>
      </rPr>
      <t xml:space="preserve">=ИЦП </t>
    </r>
    <r>
      <rPr>
        <sz val="11"/>
        <color rgb="FFFF0000"/>
        <rFont val="Times New Roman"/>
        <family val="1"/>
        <charset val="204"/>
      </rPr>
      <t>произ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(пр+ндс)</t>
    </r>
    <r>
      <rPr>
        <sz val="13"/>
        <color rgb="FFFF0000"/>
        <rFont val="Times New Roman"/>
        <family val="1"/>
        <charset val="204"/>
      </rPr>
      <t xml:space="preserve"> +ИЦПгр.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>*d гр.</t>
    </r>
    <r>
      <rPr>
        <sz val="11"/>
        <color rgb="FFFF0000"/>
        <rFont val="Times New Roman"/>
        <family val="1"/>
        <charset val="204"/>
      </rPr>
      <t>транс</t>
    </r>
    <r>
      <rPr>
        <sz val="13"/>
        <color rgb="FFFF0000"/>
        <rFont val="Times New Roman"/>
        <family val="1"/>
        <charset val="204"/>
      </rPr>
      <t xml:space="preserve"> + ИПЦ </t>
    </r>
    <r>
      <rPr>
        <sz val="11"/>
        <color rgb="FFFF0000"/>
        <rFont val="Times New Roman"/>
        <family val="1"/>
        <charset val="204"/>
      </rPr>
      <t>торг.нац</t>
    </r>
    <r>
      <rPr>
        <sz val="13"/>
        <color rgb="FFFF0000"/>
        <rFont val="Times New Roman"/>
        <family val="1"/>
        <charset val="204"/>
      </rPr>
      <t xml:space="preserve"> *d торг.нац.+I </t>
    </r>
    <r>
      <rPr>
        <sz val="11"/>
        <color rgb="FFFF0000"/>
        <rFont val="Times New Roman"/>
        <family val="1"/>
        <charset val="204"/>
      </rPr>
      <t>косв.налогов</t>
    </r>
    <r>
      <rPr>
        <sz val="13"/>
        <color rgb="FFFF0000"/>
        <rFont val="Times New Roman"/>
        <family val="1"/>
        <charset val="204"/>
      </rPr>
      <t xml:space="preserve">*d </t>
    </r>
    <r>
      <rPr>
        <sz val="11"/>
        <color rgb="FFFF0000"/>
        <rFont val="Times New Roman"/>
        <family val="1"/>
        <charset val="204"/>
      </rPr>
      <t>косв.налогов (ИЦП трансп*dтранс.- для расходов покупателя (посредника) на грузовой  транспорт )</t>
    </r>
  </si>
  <si>
    <r>
      <t xml:space="preserve">3)   </t>
    </r>
    <r>
      <rPr>
        <b/>
        <sz val="14"/>
        <color rgb="FFFF0000"/>
        <rFont val="Times New Roman"/>
        <family val="1"/>
        <charset val="204"/>
      </rPr>
      <t>Дефлятор  конечных цен</t>
    </r>
    <r>
      <rPr>
        <sz val="14"/>
        <rFont val="Times New Roman"/>
        <family val="1"/>
        <charset val="204"/>
      </rPr>
      <t>- сводный индекс цен приобретения на продукцию, произведенную  для внутреннего рынка и  дефляторов (индексов) экспортных цен на условиях поставки ФОБ (до границы с Белорусью)</t>
    </r>
  </si>
  <si>
    <t>Дефляторы   (без НДС, акзицов, транспортировки и др.) на продукцию, произведенную  для внутреннего рынка и на экспорт-% г/г</t>
  </si>
  <si>
    <t xml:space="preserve"> вариант 1</t>
  </si>
  <si>
    <t>отчет</t>
  </si>
  <si>
    <r>
      <t>DJ</t>
    </r>
    <r>
      <rPr>
        <sz val="13"/>
        <color indexed="8"/>
        <rFont val="Times New Roman CYR"/>
        <family val="1"/>
        <charset val="204"/>
      </rPr>
      <t xml:space="preserve">  Металлургическое производство и пр-во готовых металлических изделий</t>
    </r>
  </si>
  <si>
    <r>
      <t>DG+DH</t>
    </r>
    <r>
      <rPr>
        <sz val="13"/>
        <color indexed="8"/>
        <rFont val="Times New Roman CYR"/>
        <family val="1"/>
        <charset val="204"/>
      </rPr>
      <t xml:space="preserve"> Химическая и пр-во резиновых и пластмассовых изделий</t>
    </r>
  </si>
  <si>
    <r>
      <t>38.9+DL+DM</t>
    </r>
    <r>
      <rPr>
        <sz val="13"/>
        <color indexed="8"/>
        <rFont val="Times New Roman CYR"/>
        <family val="1"/>
        <charset val="204"/>
      </rPr>
      <t xml:space="preserve"> Пр-во машин и оборудования (без оружия и боеприпасов), электрооборудования, транспортных средств</t>
    </r>
  </si>
  <si>
    <r>
      <t>DD</t>
    </r>
    <r>
      <rPr>
        <sz val="13"/>
        <color indexed="8"/>
        <rFont val="Times New Roman CYR"/>
        <family val="1"/>
        <charset val="204"/>
      </rPr>
      <t xml:space="preserve"> Обработка древесины и пр-во изделий из дерева</t>
    </r>
  </si>
  <si>
    <r>
      <t xml:space="preserve">DI </t>
    </r>
    <r>
      <rPr>
        <sz val="13"/>
        <color indexed="8"/>
        <rFont val="Times New Roman CYR"/>
        <family val="1"/>
        <charset val="204"/>
      </rPr>
      <t>Пр-во неметаллических минеральных продуктов</t>
    </r>
  </si>
  <si>
    <r>
      <t>DB+DC</t>
    </r>
    <r>
      <rPr>
        <sz val="13"/>
        <color indexed="8"/>
        <rFont val="Times New Roman CYR"/>
        <family val="1"/>
        <charset val="204"/>
      </rPr>
      <t xml:space="preserve"> Текстильное, швейное, изделий из кожи, обуви</t>
    </r>
  </si>
  <si>
    <r>
      <t>DA</t>
    </r>
    <r>
      <rPr>
        <sz val="13"/>
        <color indexed="8"/>
        <rFont val="Times New Roman CYR"/>
        <family val="1"/>
        <charset val="204"/>
      </rPr>
      <t xml:space="preserve"> Пр-во пищевых продуктов, вкл.напитки и табака</t>
    </r>
  </si>
  <si>
    <t>ИЦП  промышленной продукции  (C+D+E)</t>
  </si>
  <si>
    <r>
      <t xml:space="preserve"> -</t>
    </r>
    <r>
      <rPr>
        <sz val="12"/>
        <color indexed="8"/>
        <rFont val="Times New Roman CYR"/>
        <family val="1"/>
        <charset val="204"/>
      </rPr>
      <t xml:space="preserve"> гpузовой транспорт (без трубопров.)</t>
    </r>
  </si>
  <si>
    <r>
      <t xml:space="preserve"> в т.ч. :</t>
    </r>
    <r>
      <rPr>
        <sz val="12"/>
        <rFont val="Times New Roman Cyr"/>
        <family val="1"/>
        <charset val="204"/>
      </rPr>
      <t xml:space="preserve"> на товаpы</t>
    </r>
  </si>
  <si>
    <t xml:space="preserve">ПРОГНОЗ ИНДЕКСОВ ЦЕН ПРОИЗВОДИТЕЛЕЙ  ПО ВИДАМ ЭКОНОМИЧЕСКОЙ ДЕЯТЕЛЬНОСТИ </t>
  </si>
  <si>
    <t>Индексы цен производителей (без НДС, акзицов, транспортировки и др.) на внутреннем  рынке (без учета нерыночных форм обмена)-% г/г</t>
  </si>
  <si>
    <r>
      <t xml:space="preserve"> в том числе </t>
    </r>
    <r>
      <rPr>
        <sz val="13"/>
        <rFont val="Times New Roman Cyr"/>
        <family val="1"/>
        <charset val="204"/>
      </rPr>
      <t>без продукции ТЭКа (нефть, нефтепродукты, уголь, газ, энергетика)</t>
    </r>
  </si>
  <si>
    <t xml:space="preserve"> Строительство</t>
  </si>
  <si>
    <t>вариант печати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</si>
</sst>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р_._-;\-* #,##0.00_р_._-;_-* &quot;-&quot;??_р_._-;_-@_-"/>
    <numFmt numFmtId="164" formatCode="0_)"/>
    <numFmt numFmtId="165" formatCode="0.0"/>
    <numFmt numFmtId="166" formatCode="0.0_)"/>
    <numFmt numFmtId="167" formatCode="0.00_ ;[Red]\-0.00\ "/>
    <numFmt numFmtId="168" formatCode="0.00_)"/>
    <numFmt numFmtId="169" formatCode="d\ mmmm\,\ yyyy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_-* #,##0\ _D_M_-;\-* #,##0\ _D_M_-;_-* &quot;-&quot;\ _D_M_-;_-@_-"/>
    <numFmt numFmtId="177" formatCode="_-* #,##0.00\ _D_M_-;\-* #,##0.00\ _D_M_-;_-* &quot;-&quot;??\ _D_M_-;_-@_-"/>
    <numFmt numFmtId="178" formatCode="0%;\(0%\)"/>
    <numFmt numFmtId="179" formatCode="\ \ @"/>
    <numFmt numFmtId="180" formatCode="\ \ \ \ @"/>
    <numFmt numFmtId="181" formatCode="_-* #,##0\ _р_._-;\-* #,##0\ _р_._-;_-* &quot;-&quot;\ _р_._-;_-@_-"/>
    <numFmt numFmtId="182" formatCode="#,##0.00_р_."/>
    <numFmt numFmtId="183" formatCode="_(* #,##0.00_);_(* \(#,##0.00\);_(* &quot;-&quot;??_);_(@_)"/>
  </numFmts>
  <fonts count="204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3"/>
      <name val="Arial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name val="Arial Cyr"/>
      <charset val="204"/>
    </font>
    <font>
      <i/>
      <sz val="13"/>
      <color indexed="8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sz val="11"/>
      <name val="Arial"/>
      <family val="2"/>
      <charset val="204"/>
    </font>
    <font>
      <sz val="13"/>
      <name val="Arial Cyr"/>
      <charset val="204"/>
    </font>
    <font>
      <i/>
      <sz val="11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b/>
      <sz val="13"/>
      <color indexed="8"/>
      <name val="Arial Cyr"/>
      <charset val="204"/>
    </font>
    <font>
      <b/>
      <i/>
      <sz val="11"/>
      <color indexed="8"/>
      <name val="Times New Roman Cyr"/>
      <family val="1"/>
      <charset val="204"/>
    </font>
    <font>
      <b/>
      <i/>
      <sz val="13"/>
      <color indexed="8"/>
      <name val="Arial Cyr"/>
      <family val="2"/>
      <charset val="204"/>
    </font>
    <font>
      <b/>
      <i/>
      <sz val="13"/>
      <color indexed="8"/>
      <name val="Arial Cyr"/>
      <charset val="204"/>
    </font>
    <font>
      <b/>
      <i/>
      <sz val="11"/>
      <color indexed="8"/>
      <name val="Arial Cyr"/>
      <family val="2"/>
      <charset val="204"/>
    </font>
    <font>
      <i/>
      <sz val="13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1"/>
      <color indexed="8"/>
      <name val="Times New Roman Cyr"/>
      <family val="1"/>
      <charset val="204"/>
    </font>
    <font>
      <i/>
      <sz val="11"/>
      <color indexed="8"/>
      <name val="Arial"/>
      <family val="2"/>
      <charset val="204"/>
    </font>
    <font>
      <i/>
      <sz val="11"/>
      <color indexed="8"/>
      <name val="Arial Cyr"/>
      <charset val="204"/>
    </font>
    <font>
      <i/>
      <sz val="13"/>
      <color rgb="FF002060"/>
      <name val="Arial Cyr"/>
      <charset val="204"/>
    </font>
    <font>
      <sz val="11"/>
      <name val="Times New Roman Cyr"/>
      <family val="1"/>
      <charset val="204"/>
    </font>
    <font>
      <sz val="13"/>
      <name val="Arial Cyr"/>
      <family val="2"/>
      <charset val="204"/>
    </font>
    <font>
      <sz val="13"/>
      <color indexed="18"/>
      <name val="Arial CYR"/>
      <family val="2"/>
      <charset val="204"/>
    </font>
    <font>
      <sz val="11"/>
      <name val="Arial Cyr"/>
      <family val="2"/>
      <charset val="204"/>
    </font>
    <font>
      <sz val="10"/>
      <color indexed="10"/>
      <name val="Courier"/>
      <family val="1"/>
      <charset val="204"/>
    </font>
    <font>
      <b/>
      <sz val="13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i/>
      <sz val="13"/>
      <color theme="0" tint="-4.9989318521683403E-2"/>
      <name val="Arial Cyr"/>
      <charset val="204"/>
    </font>
    <font>
      <b/>
      <i/>
      <sz val="11"/>
      <color indexed="8"/>
      <name val="Arial Cyr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i/>
      <sz val="13"/>
      <color theme="0" tint="-4.9989318521683403E-2"/>
      <name val="Arial Cyr"/>
      <charset val="204"/>
    </font>
    <font>
      <i/>
      <sz val="13"/>
      <color theme="1"/>
      <name val="Arial Cyr"/>
      <charset val="204"/>
    </font>
    <font>
      <sz val="11"/>
      <color indexed="8"/>
      <name val="Courier"/>
      <family val="1"/>
      <charset val="204"/>
    </font>
    <font>
      <sz val="13"/>
      <color indexed="8"/>
      <name val="Courier"/>
      <family val="1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b/>
      <sz val="11"/>
      <name val="Arial"/>
      <family val="2"/>
      <charset val="204"/>
    </font>
    <font>
      <sz val="13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3"/>
      <color theme="1"/>
      <name val="Arial Cyr"/>
      <family val="2"/>
      <charset val="204"/>
    </font>
    <font>
      <sz val="10"/>
      <color rgb="FFFF0000"/>
      <name val="Courier"/>
      <family val="1"/>
      <charset val="204"/>
    </font>
    <font>
      <b/>
      <sz val="13"/>
      <name val="Arial Cyr"/>
      <family val="2"/>
      <charset val="204"/>
    </font>
    <font>
      <sz val="11"/>
      <color indexed="8"/>
      <name val="Arial Cyr"/>
      <charset val="204"/>
    </font>
    <font>
      <b/>
      <sz val="11"/>
      <name val="Times New Roman Cyr"/>
      <family val="1"/>
      <charset val="204"/>
    </font>
    <font>
      <b/>
      <sz val="13"/>
      <name val="Courier"/>
      <family val="1"/>
      <charset val="204"/>
    </font>
    <font>
      <b/>
      <sz val="13"/>
      <color rgb="FFFF0000"/>
      <name val="Arial Cyr"/>
      <charset val="204"/>
    </font>
    <font>
      <b/>
      <sz val="10"/>
      <color rgb="FFFF0000"/>
      <name val="Courier"/>
      <family val="1"/>
      <charset val="204"/>
    </font>
    <font>
      <b/>
      <sz val="13"/>
      <color theme="0"/>
      <name val="Courier"/>
      <family val="1"/>
      <charset val="204"/>
    </font>
    <font>
      <b/>
      <sz val="13"/>
      <color theme="1"/>
      <name val="Arial Cyr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3"/>
      <color theme="0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sz val="10"/>
      <color indexed="10"/>
      <name val="Courier"/>
      <family val="1"/>
      <charset val="204"/>
    </font>
    <font>
      <b/>
      <sz val="10"/>
      <color indexed="8"/>
      <name val="Courier"/>
      <family val="3"/>
      <charset val="204"/>
    </font>
    <font>
      <b/>
      <sz val="15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vertAlign val="superscript"/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vertAlign val="superscript"/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indexed="8"/>
      <name val="Times New Roman Cyr"/>
      <family val="1"/>
      <charset val="204"/>
    </font>
    <font>
      <b/>
      <sz val="13"/>
      <color indexed="8"/>
      <name val="Times New Roman Cyr"/>
      <charset val="204"/>
    </font>
    <font>
      <b/>
      <i/>
      <sz val="13"/>
      <color indexed="8"/>
      <name val="Times New Roman Cyr"/>
      <family val="1"/>
      <charset val="204"/>
    </font>
    <font>
      <i/>
      <sz val="13"/>
      <name val="Arial Cyr"/>
      <family val="2"/>
      <charset val="204"/>
    </font>
    <font>
      <i/>
      <sz val="13"/>
      <color indexed="8"/>
      <name val="Times New Roman Cyr"/>
      <family val="1"/>
      <charset val="204"/>
    </font>
    <font>
      <sz val="13"/>
      <color indexed="8"/>
      <name val="Times New Roman CYR"/>
      <family val="1"/>
      <charset val="204"/>
    </font>
    <font>
      <i/>
      <sz val="13"/>
      <color indexed="8"/>
      <name val="Arial"/>
      <family val="2"/>
      <charset val="204"/>
    </font>
    <font>
      <sz val="13"/>
      <name val="Times New Roman Cyr"/>
      <family val="1"/>
      <charset val="204"/>
    </font>
    <font>
      <sz val="13"/>
      <color indexed="10"/>
      <name val="Arial Cyr"/>
      <family val="2"/>
      <charset val="204"/>
    </font>
    <font>
      <sz val="13"/>
      <color indexed="10"/>
      <name val="Courier"/>
      <family val="1"/>
      <charset val="204"/>
    </font>
    <font>
      <b/>
      <i/>
      <sz val="13"/>
      <color rgb="FFFF0000"/>
      <name val="Arial Cyr"/>
      <charset val="204"/>
    </font>
    <font>
      <i/>
      <sz val="13"/>
      <color rgb="FFFF0000"/>
      <name val="Arial Cyr"/>
      <charset val="204"/>
    </font>
    <font>
      <b/>
      <sz val="13"/>
      <color indexed="10"/>
      <name val="Arial CYR"/>
      <family val="2"/>
      <charset val="204"/>
    </font>
    <font>
      <sz val="13"/>
      <name val="Courier"/>
      <family val="1"/>
      <charset val="204"/>
    </font>
    <font>
      <b/>
      <sz val="13"/>
      <color theme="3" tint="-0.249977111117893"/>
      <name val="Arial CYR"/>
      <family val="2"/>
      <charset val="204"/>
    </font>
    <font>
      <sz val="13"/>
      <color theme="3" tint="-0.249977111117893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3"/>
      <color rgb="FFFF0000"/>
      <name val="Arial Cyr"/>
      <charset val="204"/>
    </font>
    <font>
      <sz val="12"/>
      <color indexed="8"/>
      <name val="Times New Roman CYR"/>
      <family val="1"/>
      <charset val="204"/>
    </font>
    <font>
      <b/>
      <sz val="11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color theme="0" tint="-0.34998626667073579"/>
      <name val="Times New Roman CYR"/>
      <family val="1"/>
      <charset val="204"/>
    </font>
    <font>
      <i/>
      <sz val="12"/>
      <color indexed="8"/>
      <name val="Arial Cyr"/>
      <family val="2"/>
      <charset val="204"/>
    </font>
    <font>
      <b/>
      <sz val="13"/>
      <color indexed="8"/>
      <name val="Arial"/>
      <family val="2"/>
      <charset val="204"/>
    </font>
    <font>
      <i/>
      <sz val="13"/>
      <name val="Times New Roman Cyr"/>
      <family val="1"/>
      <charset val="204"/>
    </font>
    <font>
      <sz val="11"/>
      <color theme="1"/>
      <name val="Arial Cyr"/>
      <charset val="204"/>
    </font>
    <font>
      <sz val="13"/>
      <color theme="1"/>
      <name val="Arial Cyr"/>
      <charset val="204"/>
    </font>
    <font>
      <b/>
      <sz val="13"/>
      <name val="Times New Roman CY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name val="Tahoma"/>
      <family val="2"/>
      <charset val="204"/>
    </font>
    <font>
      <sz val="12"/>
      <name val="Times New Roman Cyr"/>
    </font>
    <font>
      <sz val="10"/>
      <name val="Arial Cyr"/>
    </font>
  </fonts>
  <fills count="10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678">
    <xf numFmtId="0" fontId="0" fillId="0" borderId="0"/>
    <xf numFmtId="164" fontId="1" fillId="0" borderId="0"/>
    <xf numFmtId="164" fontId="1" fillId="0" borderId="0"/>
    <xf numFmtId="0" fontId="152" fillId="0" borderId="0"/>
    <xf numFmtId="0" fontId="153" fillId="0" borderId="0"/>
    <xf numFmtId="0" fontId="154" fillId="0" borderId="0"/>
    <xf numFmtId="0" fontId="153" fillId="0" borderId="0"/>
    <xf numFmtId="0" fontId="155" fillId="0" borderId="0">
      <alignment vertical="top"/>
    </xf>
    <xf numFmtId="0" fontId="154" fillId="0" borderId="0"/>
    <xf numFmtId="0" fontId="156" fillId="11" borderId="55" applyNumberFormat="0">
      <alignment readingOrder="1"/>
      <protection locked="0"/>
    </xf>
    <xf numFmtId="0" fontId="153" fillId="0" borderId="0"/>
    <xf numFmtId="0" fontId="153" fillId="0" borderId="0"/>
    <xf numFmtId="0" fontId="153" fillId="0" borderId="0"/>
    <xf numFmtId="0" fontId="153" fillId="0" borderId="0"/>
    <xf numFmtId="0" fontId="154" fillId="0" borderId="0"/>
    <xf numFmtId="0" fontId="153" fillId="0" borderId="0"/>
    <xf numFmtId="0" fontId="152" fillId="0" borderId="0"/>
    <xf numFmtId="0" fontId="153" fillId="0" borderId="0"/>
    <xf numFmtId="0" fontId="153" fillId="0" borderId="0"/>
    <xf numFmtId="0" fontId="154" fillId="0" borderId="0"/>
    <xf numFmtId="0" fontId="154" fillId="0" borderId="0"/>
    <xf numFmtId="0" fontId="20" fillId="0" borderId="0"/>
    <xf numFmtId="0" fontId="152" fillId="0" borderId="0"/>
    <xf numFmtId="0" fontId="152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7" fillId="12" borderId="0"/>
    <xf numFmtId="0" fontId="158" fillId="13" borderId="0" applyNumberFormat="0" applyBorder="0" applyAlignment="0" applyProtection="0"/>
    <xf numFmtId="0" fontId="158" fillId="14" borderId="0" applyNumberFormat="0" applyBorder="0" applyAlignment="0" applyProtection="0"/>
    <xf numFmtId="0" fontId="158" fillId="15" borderId="0" applyNumberFormat="0" applyBorder="0" applyAlignment="0" applyProtection="0"/>
    <xf numFmtId="0" fontId="158" fillId="16" borderId="0" applyNumberFormat="0" applyBorder="0" applyAlignment="0" applyProtection="0"/>
    <xf numFmtId="0" fontId="158" fillId="17" borderId="0" applyNumberFormat="0" applyBorder="0" applyAlignment="0" applyProtection="0"/>
    <xf numFmtId="0" fontId="158" fillId="18" borderId="0" applyNumberFormat="0" applyBorder="0" applyAlignment="0" applyProtection="0"/>
    <xf numFmtId="0" fontId="158" fillId="18" borderId="0" applyNumberFormat="0" applyBorder="0" applyAlignment="0" applyProtection="0"/>
    <xf numFmtId="0" fontId="158" fillId="19" borderId="0" applyNumberFormat="0" applyBorder="0" applyAlignment="0" applyProtection="0"/>
    <xf numFmtId="0" fontId="158" fillId="20" borderId="0" applyNumberFormat="0" applyBorder="0" applyAlignment="0" applyProtection="0"/>
    <xf numFmtId="0" fontId="158" fillId="21" borderId="0" applyNumberFormat="0" applyBorder="0" applyAlignment="0" applyProtection="0"/>
    <xf numFmtId="0" fontId="158" fillId="16" borderId="0" applyNumberFormat="0" applyBorder="0" applyAlignment="0" applyProtection="0"/>
    <xf numFmtId="0" fontId="158" fillId="19" borderId="0" applyNumberFormat="0" applyBorder="0" applyAlignment="0" applyProtection="0"/>
    <xf numFmtId="0" fontId="158" fillId="22" borderId="0" applyNumberFormat="0" applyBorder="0" applyAlignment="0" applyProtection="0"/>
    <xf numFmtId="0" fontId="159" fillId="23" borderId="0" applyNumberFormat="0" applyBorder="0" applyAlignment="0" applyProtection="0"/>
    <xf numFmtId="0" fontId="159" fillId="20" borderId="0" applyNumberFormat="0" applyBorder="0" applyAlignment="0" applyProtection="0"/>
    <xf numFmtId="0" fontId="159" fillId="21" borderId="0" applyNumberFormat="0" applyBorder="0" applyAlignment="0" applyProtection="0"/>
    <xf numFmtId="0" fontId="159" fillId="24" borderId="0" applyNumberFormat="0" applyBorder="0" applyAlignment="0" applyProtection="0"/>
    <xf numFmtId="0" fontId="159" fillId="25" borderId="0" applyNumberFormat="0" applyBorder="0" applyAlignment="0" applyProtection="0"/>
    <xf numFmtId="0" fontId="159" fillId="26" borderId="0" applyNumberFormat="0" applyBorder="0" applyAlignment="0" applyProtection="0"/>
    <xf numFmtId="0" fontId="159" fillId="27" borderId="0" applyNumberFormat="0" applyBorder="0" applyAlignment="0" applyProtection="0"/>
    <xf numFmtId="0" fontId="160" fillId="28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29" borderId="0" applyNumberFormat="0" applyBorder="0" applyAlignment="0" applyProtection="0"/>
    <xf numFmtId="0" fontId="160" fillId="30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0" fillId="31" borderId="0" applyNumberFormat="0" applyBorder="0" applyAlignment="0" applyProtection="0"/>
    <xf numFmtId="0" fontId="161" fillId="32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4" borderId="0" applyNumberFormat="0" applyBorder="0" applyAlignment="0" applyProtection="0"/>
    <xf numFmtId="0" fontId="159" fillId="35" borderId="0" applyNumberFormat="0" applyBorder="0" applyAlignment="0" applyProtection="0"/>
    <xf numFmtId="0" fontId="160" fillId="36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8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0" fillId="39" borderId="0" applyNumberFormat="0" applyBorder="0" applyAlignment="0" applyProtection="0"/>
    <xf numFmtId="0" fontId="161" fillId="40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38" borderId="0" applyNumberFormat="0" applyBorder="0" applyAlignment="0" applyProtection="0"/>
    <xf numFmtId="0" fontId="161" fillId="41" borderId="0" applyNumberFormat="0" applyBorder="0" applyAlignment="0" applyProtection="0"/>
    <xf numFmtId="0" fontId="159" fillId="42" borderId="0" applyNumberFormat="0" applyBorder="0" applyAlignment="0" applyProtection="0"/>
    <xf numFmtId="0" fontId="160" fillId="43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44" borderId="0" applyNumberFormat="0" applyBorder="0" applyAlignment="0" applyProtection="0"/>
    <xf numFmtId="0" fontId="160" fillId="39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1" fillId="31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6" borderId="0" applyNumberFormat="0" applyBorder="0" applyAlignment="0" applyProtection="0"/>
    <xf numFmtId="0" fontId="161" fillId="47" borderId="0" applyNumberFormat="0" applyBorder="0" applyAlignment="0" applyProtection="0"/>
    <xf numFmtId="0" fontId="159" fillId="24" borderId="0" applyNumberFormat="0" applyBorder="0" applyAlignment="0" applyProtection="0"/>
    <xf numFmtId="0" fontId="160" fillId="39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7" borderId="0" applyNumberFormat="0" applyBorder="0" applyAlignment="0" applyProtection="0"/>
    <xf numFmtId="0" fontId="160" fillId="31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0" fillId="40" borderId="0" applyNumberFormat="0" applyBorder="0" applyAlignment="0" applyProtection="0"/>
    <xf numFmtId="0" fontId="161" fillId="31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161" fillId="48" borderId="0" applyNumberFormat="0" applyBorder="0" applyAlignment="0" applyProtection="0"/>
    <xf numFmtId="0" fontId="159" fillId="25" borderId="0" applyNumberFormat="0" applyBorder="0" applyAlignment="0" applyProtection="0"/>
    <xf numFmtId="0" fontId="160" fillId="28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43" borderId="0" applyNumberFormat="0" applyBorder="0" applyAlignment="0" applyProtection="0"/>
    <xf numFmtId="0" fontId="160" fillId="30" borderId="0" applyNumberFormat="0" applyBorder="0" applyAlignment="0" applyProtection="0"/>
    <xf numFmtId="0" fontId="161" fillId="30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61" fillId="33" borderId="0" applyNumberFormat="0" applyBorder="0" applyAlignment="0" applyProtection="0"/>
    <xf numFmtId="0" fontId="159" fillId="49" borderId="0" applyNumberFormat="0" applyBorder="0" applyAlignment="0" applyProtection="0"/>
    <xf numFmtId="0" fontId="160" fillId="50" borderId="0" applyNumberFormat="0" applyBorder="0" applyAlignment="0" applyProtection="0"/>
    <xf numFmtId="0" fontId="160" fillId="38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0" fillId="51" borderId="0" applyNumberFormat="0" applyBorder="0" applyAlignment="0" applyProtection="0"/>
    <xf numFmtId="0" fontId="161" fillId="51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2" borderId="0" applyNumberFormat="0" applyBorder="0" applyAlignment="0" applyProtection="0"/>
    <xf numFmtId="0" fontId="161" fillId="53" borderId="0" applyNumberFormat="0" applyBorder="0" applyAlignment="0" applyProtection="0"/>
    <xf numFmtId="0" fontId="31" fillId="0" borderId="0"/>
    <xf numFmtId="49" fontId="157" fillId="15" borderId="37">
      <alignment horizontal="left" vertical="top"/>
      <protection locked="0"/>
    </xf>
    <xf numFmtId="49" fontId="157" fillId="15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0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49" fontId="157" fillId="54" borderId="37">
      <alignment horizontal="left" vertical="top"/>
      <protection locked="0"/>
    </xf>
    <xf numFmtId="0" fontId="157" fillId="0" borderId="0">
      <alignment horizontal="left" vertical="top" wrapText="1"/>
    </xf>
    <xf numFmtId="0" fontId="10" fillId="0" borderId="56">
      <alignment horizontal="left" vertical="top" wrapText="1"/>
    </xf>
    <xf numFmtId="49" fontId="31" fillId="0" borderId="0">
      <alignment horizontal="left" vertical="top" wrapText="1"/>
      <protection locked="0"/>
    </xf>
    <xf numFmtId="0" fontId="162" fillId="0" borderId="0">
      <alignment horizontal="left" vertical="top" wrapText="1"/>
    </xf>
    <xf numFmtId="49" fontId="31" fillId="0" borderId="37">
      <alignment horizontal="center" vertical="top" wrapText="1"/>
      <protection locked="0"/>
    </xf>
    <xf numFmtId="49" fontId="31" fillId="0" borderId="37">
      <alignment horizontal="center" vertical="top" wrapText="1"/>
      <protection locked="0"/>
    </xf>
    <xf numFmtId="49" fontId="157" fillId="0" borderId="0">
      <alignment horizontal="right" vertical="top"/>
      <protection locked="0"/>
    </xf>
    <xf numFmtId="49" fontId="157" fillId="15" borderId="37">
      <alignment horizontal="right" vertical="top"/>
      <protection locked="0"/>
    </xf>
    <xf numFmtId="49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0" fontId="157" fillId="15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49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0" fontId="157" fillId="0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49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0" fontId="157" fillId="54" borderId="37">
      <alignment horizontal="right" vertical="top"/>
      <protection locked="0"/>
    </xf>
    <xf numFmtId="49" fontId="31" fillId="0" borderId="0">
      <alignment horizontal="right" vertical="top" wrapText="1"/>
      <protection locked="0"/>
    </xf>
    <xf numFmtId="0" fontId="162" fillId="0" borderId="0">
      <alignment horizontal="right" vertical="top" wrapText="1"/>
    </xf>
    <xf numFmtId="49" fontId="31" fillId="0" borderId="0">
      <alignment horizontal="center" vertical="top" wrapText="1"/>
      <protection locked="0"/>
    </xf>
    <xf numFmtId="0" fontId="10" fillId="0" borderId="56">
      <alignment horizontal="center" vertical="top" wrapText="1"/>
    </xf>
    <xf numFmtId="49" fontId="157" fillId="0" borderId="37">
      <alignment horizontal="center" vertical="top" wrapText="1"/>
      <protection locked="0"/>
    </xf>
    <xf numFmtId="49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57" fillId="0" borderId="37">
      <alignment horizontal="center" vertical="top" wrapText="1"/>
      <protection locked="0"/>
    </xf>
    <xf numFmtId="0" fontId="163" fillId="14" borderId="0" applyNumberFormat="0" applyBorder="0" applyAlignment="0" applyProtection="0"/>
    <xf numFmtId="170" fontId="164" fillId="0" borderId="0" applyFill="0" applyBorder="0" applyAlignment="0"/>
    <xf numFmtId="171" fontId="164" fillId="0" borderId="0" applyFill="0" applyBorder="0" applyAlignment="0"/>
    <xf numFmtId="172" fontId="164" fillId="0" borderId="0" applyFill="0" applyBorder="0" applyAlignment="0"/>
    <xf numFmtId="173" fontId="164" fillId="0" borderId="0" applyFill="0" applyBorder="0" applyAlignment="0"/>
    <xf numFmtId="174" fontId="164" fillId="0" borderId="0" applyFill="0" applyBorder="0" applyAlignment="0"/>
    <xf numFmtId="170" fontId="164" fillId="0" borderId="0" applyFill="0" applyBorder="0" applyAlignment="0"/>
    <xf numFmtId="175" fontId="164" fillId="0" borderId="0" applyFill="0" applyBorder="0" applyAlignment="0"/>
    <xf numFmtId="171" fontId="164" fillId="0" borderId="0" applyFill="0" applyBorder="0" applyAlignment="0"/>
    <xf numFmtId="0" fontId="165" fillId="55" borderId="55" applyNumberFormat="0" applyAlignment="0" applyProtection="0"/>
    <xf numFmtId="0" fontId="166" fillId="56" borderId="57" applyNumberFormat="0" applyAlignment="0" applyProtection="0"/>
    <xf numFmtId="170" fontId="16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167" fillId="0" borderId="0" applyFont="0" applyFill="0" applyBorder="0" applyAlignment="0" applyProtection="0"/>
    <xf numFmtId="0" fontId="31" fillId="0" borderId="0"/>
    <xf numFmtId="0" fontId="31" fillId="0" borderId="0"/>
    <xf numFmtId="14" fontId="164" fillId="0" borderId="0" applyFill="0" applyBorder="0" applyAlignment="0"/>
    <xf numFmtId="0" fontId="168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69" fillId="57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8" borderId="0" applyNumberFormat="0" applyBorder="0" applyAlignment="0" applyProtection="0"/>
    <xf numFmtId="0" fontId="169" fillId="59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0" borderId="0" applyNumberFormat="0" applyBorder="0" applyAlignment="0" applyProtection="0"/>
    <xf numFmtId="0" fontId="169" fillId="61" borderId="0" applyNumberFormat="0" applyBorder="0" applyAlignment="0" applyProtection="0"/>
    <xf numFmtId="170" fontId="170" fillId="0" borderId="0" applyFill="0" applyBorder="0" applyAlignment="0"/>
    <xf numFmtId="171" fontId="170" fillId="0" borderId="0" applyFill="0" applyBorder="0" applyAlignment="0"/>
    <xf numFmtId="170" fontId="170" fillId="0" borderId="0" applyFill="0" applyBorder="0" applyAlignment="0"/>
    <xf numFmtId="175" fontId="170" fillId="0" borderId="0" applyFill="0" applyBorder="0" applyAlignment="0"/>
    <xf numFmtId="171" fontId="170" fillId="0" borderId="0" applyFill="0" applyBorder="0" applyAlignment="0"/>
    <xf numFmtId="0" fontId="171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1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60" fillId="45" borderId="0" applyNumberFormat="0" applyBorder="0" applyAlignment="0" applyProtection="0"/>
    <xf numFmtId="0" fontId="174" fillId="0" borderId="58" applyNumberFormat="0" applyAlignment="0" applyProtection="0">
      <alignment horizontal="left" vertical="center"/>
    </xf>
    <xf numFmtId="0" fontId="174" fillId="0" borderId="18">
      <alignment horizontal="left" vertical="center"/>
    </xf>
    <xf numFmtId="0" fontId="175" fillId="0" borderId="59" applyNumberFormat="0" applyFill="0" applyAlignment="0" applyProtection="0"/>
    <xf numFmtId="0" fontId="176" fillId="0" borderId="60" applyNumberFormat="0" applyFill="0" applyAlignment="0" applyProtection="0"/>
    <xf numFmtId="0" fontId="177" fillId="0" borderId="61" applyNumberFormat="0" applyFill="0" applyAlignment="0" applyProtection="0"/>
    <xf numFmtId="0" fontId="177" fillId="0" borderId="0" applyNumberFormat="0" applyFill="0" applyBorder="0" applyAlignment="0" applyProtection="0"/>
    <xf numFmtId="0" fontId="178" fillId="18" borderId="55" applyNumberFormat="0" applyAlignment="0" applyProtection="0"/>
    <xf numFmtId="170" fontId="179" fillId="0" borderId="0" applyFill="0" applyBorder="0" applyAlignment="0"/>
    <xf numFmtId="171" fontId="179" fillId="0" borderId="0" applyFill="0" applyBorder="0" applyAlignment="0"/>
    <xf numFmtId="170" fontId="179" fillId="0" borderId="0" applyFill="0" applyBorder="0" applyAlignment="0"/>
    <xf numFmtId="175" fontId="179" fillId="0" borderId="0" applyFill="0" applyBorder="0" applyAlignment="0"/>
    <xf numFmtId="171" fontId="179" fillId="0" borderId="0" applyFill="0" applyBorder="0" applyAlignment="0"/>
    <xf numFmtId="0" fontId="180" fillId="0" borderId="62" applyNumberFormat="0" applyFill="0" applyAlignment="0" applyProtection="0"/>
    <xf numFmtId="0" fontId="31" fillId="0" borderId="0"/>
    <xf numFmtId="0" fontId="181" fillId="62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57" fillId="0" borderId="63"/>
    <xf numFmtId="0" fontId="158" fillId="0" borderId="0"/>
    <xf numFmtId="0" fontId="183" fillId="63" borderId="0"/>
    <xf numFmtId="0" fontId="183" fillId="63" borderId="0"/>
    <xf numFmtId="0" fontId="31" fillId="0" borderId="0"/>
    <xf numFmtId="0" fontId="154" fillId="0" borderId="0"/>
    <xf numFmtId="0" fontId="31" fillId="64" borderId="64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3" fillId="50" borderId="65" applyNumberFormat="0" applyFont="0" applyAlignment="0" applyProtection="0"/>
    <xf numFmtId="0" fontId="184" fillId="55" borderId="66" applyNumberFormat="0" applyAlignment="0" applyProtection="0"/>
    <xf numFmtId="174" fontId="167" fillId="0" borderId="0" applyFont="0" applyFill="0" applyBorder="0" applyAlignment="0" applyProtection="0"/>
    <xf numFmtId="178" fontId="16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170" fontId="185" fillId="0" borderId="0" applyFill="0" applyBorder="0" applyAlignment="0"/>
    <xf numFmtId="171" fontId="185" fillId="0" borderId="0" applyFill="0" applyBorder="0" applyAlignment="0"/>
    <xf numFmtId="170" fontId="185" fillId="0" borderId="0" applyFill="0" applyBorder="0" applyAlignment="0"/>
    <xf numFmtId="175" fontId="185" fillId="0" borderId="0" applyFill="0" applyBorder="0" applyAlignment="0"/>
    <xf numFmtId="171" fontId="185" fillId="0" borderId="0" applyFill="0" applyBorder="0" applyAlignment="0"/>
    <xf numFmtId="4" fontId="164" fillId="65" borderId="66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6" fillId="62" borderId="65" applyNumberFormat="0" applyProtection="0">
      <alignment vertical="center"/>
    </xf>
    <xf numFmtId="4" fontId="187" fillId="65" borderId="66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57" fillId="65" borderId="65" applyNumberFormat="0" applyProtection="0">
      <alignment vertical="center"/>
    </xf>
    <xf numFmtId="4" fontId="164" fillId="65" borderId="66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86" fillId="65" borderId="65" applyNumberFormat="0" applyProtection="0">
      <alignment horizontal="left" vertical="center" indent="1"/>
    </xf>
    <xf numFmtId="4" fontId="164" fillId="65" borderId="66" applyNumberFormat="0" applyProtection="0">
      <alignment horizontal="left" vertical="center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57" fillId="62" borderId="67" applyNumberFormat="0" applyProtection="0">
      <alignment horizontal="left" vertical="top" indent="1"/>
    </xf>
    <xf numFmtId="0" fontId="188" fillId="11" borderId="68" applyNumberFormat="0" applyProtection="0">
      <alignment horizontal="center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64" fillId="66" borderId="66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86" fillId="14" borderId="65" applyNumberFormat="0" applyProtection="0">
      <alignment horizontal="right" vertical="center"/>
    </xf>
    <xf numFmtId="4" fontId="164" fillId="67" borderId="66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86" fillId="68" borderId="65" applyNumberFormat="0" applyProtection="0">
      <alignment horizontal="right" vertical="center"/>
    </xf>
    <xf numFmtId="4" fontId="164" fillId="69" borderId="6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86" fillId="35" borderId="56" applyNumberFormat="0" applyProtection="0">
      <alignment horizontal="right" vertical="center"/>
    </xf>
    <xf numFmtId="4" fontId="164" fillId="70" borderId="66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86" fillId="22" borderId="65" applyNumberFormat="0" applyProtection="0">
      <alignment horizontal="right" vertical="center"/>
    </xf>
    <xf numFmtId="4" fontId="164" fillId="71" borderId="66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86" fillId="26" borderId="65" applyNumberFormat="0" applyProtection="0">
      <alignment horizontal="right" vertical="center"/>
    </xf>
    <xf numFmtId="4" fontId="164" fillId="72" borderId="66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86" fillId="49" borderId="65" applyNumberFormat="0" applyProtection="0">
      <alignment horizontal="right" vertical="center"/>
    </xf>
    <xf numFmtId="4" fontId="164" fillId="73" borderId="66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86" fillId="42" borderId="65" applyNumberFormat="0" applyProtection="0">
      <alignment horizontal="right" vertical="center"/>
    </xf>
    <xf numFmtId="4" fontId="164" fillId="74" borderId="66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86" fillId="75" borderId="65" applyNumberFormat="0" applyProtection="0">
      <alignment horizontal="right" vertical="center"/>
    </xf>
    <xf numFmtId="4" fontId="164" fillId="76" borderId="66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6" fillId="21" borderId="65" applyNumberFormat="0" applyProtection="0">
      <alignment horizontal="right" vertical="center"/>
    </xf>
    <xf numFmtId="4" fontId="189" fillId="77" borderId="6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86" fillId="78" borderId="56" applyNumberFormat="0" applyProtection="0">
      <alignment horizontal="left" vertical="center" indent="1"/>
    </xf>
    <xf numFmtId="4" fontId="164" fillId="79" borderId="69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4" fillId="81" borderId="0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4" fontId="167" fillId="80" borderId="56" applyNumberFormat="0" applyProtection="0">
      <alignment horizontal="left" vertical="center" indent="1"/>
    </xf>
    <xf numFmtId="0" fontId="20" fillId="11" borderId="68" applyNumberFormat="0" applyProtection="0">
      <alignment horizontal="left" vertical="center" indent="1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86" fillId="82" borderId="65" applyNumberFormat="0" applyProtection="0">
      <alignment horizontal="right" vertical="center"/>
    </xf>
    <xf numFmtId="4" fontId="190" fillId="79" borderId="68" applyNumberFormat="0" applyProtection="0">
      <alignment horizontal="left" vertical="center" wrapText="1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86" fillId="83" borderId="56" applyNumberFormat="0" applyProtection="0">
      <alignment horizontal="left" vertical="center" indent="1"/>
    </xf>
    <xf numFmtId="4" fontId="190" fillId="84" borderId="68" applyNumberFormat="0" applyProtection="0">
      <alignment horizontal="left" vertical="center" wrapText="1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4" fontId="186" fillId="82" borderId="56" applyNumberFormat="0" applyProtection="0">
      <alignment horizontal="left" vertical="center" indent="1"/>
    </xf>
    <xf numFmtId="0" fontId="20" fillId="85" borderId="68" applyNumberFormat="0" applyProtection="0">
      <alignment horizontal="left" vertical="center" wrapText="1" indent="2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186" fillId="55" borderId="65" applyNumberFormat="0" applyProtection="0">
      <alignment horizontal="left" vertical="center" indent="1"/>
    </xf>
    <xf numFmtId="0" fontId="20" fillId="80" borderId="67" applyNumberFormat="0" applyProtection="0">
      <alignment horizontal="left" vertical="center" indent="1"/>
    </xf>
    <xf numFmtId="0" fontId="191" fillId="84" borderId="68" applyNumberFormat="0" applyProtection="0">
      <alignment horizontal="center" vertical="center" wrapTex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183" fillId="80" borderId="67" applyNumberFormat="0" applyProtection="0">
      <alignment horizontal="left" vertical="top" indent="1"/>
    </xf>
    <xf numFmtId="0" fontId="20" fillId="80" borderId="67" applyNumberFormat="0" applyProtection="0">
      <alignment horizontal="left" vertical="top" indent="1"/>
    </xf>
    <xf numFmtId="0" fontId="20" fillId="86" borderId="68" applyNumberFormat="0" applyProtection="0">
      <alignment horizontal="left" vertical="center" wrapText="1" indent="4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186" fillId="87" borderId="65" applyNumberFormat="0" applyProtection="0">
      <alignment horizontal="left" vertical="center" indent="1"/>
    </xf>
    <xf numFmtId="0" fontId="20" fillId="82" borderId="67" applyNumberFormat="0" applyProtection="0">
      <alignment horizontal="left" vertical="center" indent="1"/>
    </xf>
    <xf numFmtId="0" fontId="191" fillId="88" borderId="68" applyNumberFormat="0" applyProtection="0">
      <alignment horizontal="center" vertical="center" wrapTex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183" fillId="82" borderId="67" applyNumberFormat="0" applyProtection="0">
      <alignment horizontal="left" vertical="top" indent="1"/>
    </xf>
    <xf numFmtId="0" fontId="20" fillId="82" borderId="67" applyNumberFormat="0" applyProtection="0">
      <alignment horizontal="left" vertical="top" indent="1"/>
    </xf>
    <xf numFmtId="0" fontId="20" fillId="89" borderId="68" applyNumberFormat="0" applyProtection="0">
      <alignment horizontal="left" vertical="center" wrapText="1" indent="6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186" fillId="19" borderId="65" applyNumberFormat="0" applyProtection="0">
      <alignment horizontal="left" vertical="center" indent="1"/>
    </xf>
    <xf numFmtId="0" fontId="20" fillId="90" borderId="66" applyNumberFormat="0" applyProtection="0">
      <alignment horizontal="left" vertical="center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183" fillId="19" borderId="67" applyNumberFormat="0" applyProtection="0">
      <alignment horizontal="left" vertical="top" indent="1"/>
    </xf>
    <xf numFmtId="0" fontId="20" fillId="19" borderId="67" applyNumberFormat="0" applyProtection="0">
      <alignment horizontal="left" vertical="top" indent="1"/>
    </xf>
    <xf numFmtId="0" fontId="20" fillId="0" borderId="68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186" fillId="83" borderId="65" applyNumberFormat="0" applyProtection="0">
      <alignment horizontal="left" vertical="center" indent="1"/>
    </xf>
    <xf numFmtId="0" fontId="20" fillId="11" borderId="66" applyNumberFormat="0" applyProtection="0">
      <alignment horizontal="left" vertical="center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183" fillId="83" borderId="67" applyNumberFormat="0" applyProtection="0">
      <alignment horizontal="left" vertical="top" indent="1"/>
    </xf>
    <xf numFmtId="0" fontId="20" fillId="83" borderId="67" applyNumberFormat="0" applyProtection="0">
      <alignment horizontal="left" vertical="top" indent="1"/>
    </xf>
    <xf numFmtId="0" fontId="20" fillId="91" borderId="37" applyNumberFormat="0">
      <protection locked="0"/>
    </xf>
    <xf numFmtId="0" fontId="20" fillId="91" borderId="37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183" fillId="91" borderId="70" applyNumberFormat="0">
      <protection locked="0"/>
    </xf>
    <xf numFmtId="0" fontId="20" fillId="91" borderId="37" applyNumberFormat="0">
      <protection locked="0"/>
    </xf>
    <xf numFmtId="0" fontId="192" fillId="80" borderId="71" applyBorder="0"/>
    <xf numFmtId="4" fontId="164" fillId="92" borderId="66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93" fillId="64" borderId="67" applyNumberFormat="0" applyProtection="0">
      <alignment vertical="center"/>
    </xf>
    <xf numFmtId="4" fontId="187" fillId="92" borderId="66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57" fillId="92" borderId="37" applyNumberFormat="0" applyProtection="0">
      <alignment vertical="center"/>
    </xf>
    <xf numFmtId="4" fontId="164" fillId="92" borderId="66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93" fillId="55" borderId="67" applyNumberFormat="0" applyProtection="0">
      <alignment horizontal="left" vertical="center" indent="1"/>
    </xf>
    <xf numFmtId="4" fontId="164" fillId="92" borderId="66" applyNumberFormat="0" applyProtection="0">
      <alignment horizontal="left" vertical="center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0" fontId="193" fillId="64" borderId="67" applyNumberFormat="0" applyProtection="0">
      <alignment horizontal="left" vertical="top" indent="1"/>
    </xf>
    <xf numFmtId="4" fontId="164" fillId="79" borderId="66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6" fillId="0" borderId="65" applyNumberFormat="0" applyProtection="0">
      <alignment horizontal="right" vertical="center"/>
    </xf>
    <xf numFmtId="4" fontId="187" fillId="79" borderId="66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4" fontId="157" fillId="93" borderId="65" applyNumberFormat="0" applyProtection="0">
      <alignment horizontal="right" vertical="center"/>
    </xf>
    <xf numFmtId="0" fontId="20" fillId="11" borderId="72" applyNumberFormat="0" applyProtection="0">
      <alignment horizontal="left" vertical="center" wrapTex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4" fontId="186" fillId="25" borderId="65" applyNumberFormat="0" applyProtection="0">
      <alignment horizontal="left" vertical="center" indent="1"/>
    </xf>
    <xf numFmtId="0" fontId="191" fillId="18" borderId="68" applyNumberFormat="0" applyProtection="0">
      <alignment horizontal="center" vertical="center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3" fillId="82" borderId="67" applyNumberFormat="0" applyProtection="0">
      <alignment horizontal="left" vertical="top" indent="1"/>
    </xf>
    <xf numFmtId="0" fontId="194" fillId="0" borderId="0" applyNumberFormat="0" applyProtection="0"/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4" fontId="157" fillId="94" borderId="56" applyNumberFormat="0" applyProtection="0">
      <alignment horizontal="left" vertical="center" indent="1"/>
    </xf>
    <xf numFmtId="0" fontId="186" fillId="95" borderId="37"/>
    <xf numFmtId="0" fontId="186" fillId="95" borderId="37"/>
    <xf numFmtId="4" fontId="185" fillId="79" borderId="66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4" fontId="157" fillId="91" borderId="65" applyNumberFormat="0" applyProtection="0">
      <alignment horizontal="right" vertical="center"/>
    </xf>
    <xf numFmtId="0" fontId="157" fillId="0" borderId="0" applyNumberFormat="0" applyFill="0" applyBorder="0" applyAlignment="0" applyProtection="0"/>
    <xf numFmtId="2" fontId="195" fillId="96" borderId="73" applyProtection="0"/>
    <xf numFmtId="2" fontId="195" fillId="96" borderId="73" applyProtection="0"/>
    <xf numFmtId="2" fontId="196" fillId="0" borderId="0" applyFill="0" applyBorder="0" applyProtection="0"/>
    <xf numFmtId="2" fontId="156" fillId="0" borderId="0" applyFill="0" applyBorder="0" applyProtection="0"/>
    <xf numFmtId="2" fontId="156" fillId="97" borderId="73" applyProtection="0"/>
    <xf numFmtId="2" fontId="156" fillId="98" borderId="73" applyProtection="0"/>
    <xf numFmtId="2" fontId="156" fillId="99" borderId="73" applyProtection="0"/>
    <xf numFmtId="2" fontId="156" fillId="99" borderId="73" applyProtection="0">
      <alignment horizontal="center"/>
    </xf>
    <xf numFmtId="2" fontId="156" fillId="98" borderId="73" applyProtection="0">
      <alignment horizontal="center"/>
    </xf>
    <xf numFmtId="49" fontId="164" fillId="0" borderId="0" applyFill="0" applyBorder="0" applyAlignment="0"/>
    <xf numFmtId="179" fontId="164" fillId="0" borderId="0" applyFill="0" applyBorder="0" applyAlignment="0"/>
    <xf numFmtId="180" fontId="164" fillId="0" borderId="0" applyFill="0" applyBorder="0" applyAlignment="0"/>
    <xf numFmtId="0" fontId="157" fillId="0" borderId="56">
      <alignment horizontal="left" vertical="top" wrapText="1"/>
    </xf>
    <xf numFmtId="0" fontId="197" fillId="0" borderId="0" applyNumberFormat="0" applyFill="0" applyBorder="0" applyAlignment="0" applyProtection="0"/>
    <xf numFmtId="0" fontId="198" fillId="0" borderId="74" applyNumberFormat="0" applyFill="0" applyAlignment="0" applyProtection="0"/>
    <xf numFmtId="0" fontId="199" fillId="0" borderId="0" applyNumberFormat="0" applyFill="0" applyBorder="0" applyAlignment="0" applyProtection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2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1" fillId="0" borderId="0"/>
    <xf numFmtId="0" fontId="158" fillId="0" borderId="0"/>
    <xf numFmtId="0" fontId="167" fillId="0" borderId="0"/>
    <xf numFmtId="0" fontId="31" fillId="0" borderId="0"/>
    <xf numFmtId="0" fontId="20" fillId="0" borderId="0"/>
    <xf numFmtId="0" fontId="31" fillId="0" borderId="0">
      <alignment vertical="top"/>
    </xf>
    <xf numFmtId="0" fontId="31" fillId="0" borderId="0"/>
    <xf numFmtId="0" fontId="3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4" fontId="1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00" fillId="0" borderId="0"/>
    <xf numFmtId="0" fontId="31" fillId="0" borderId="0"/>
    <xf numFmtId="0" fontId="31" fillId="0" borderId="0"/>
    <xf numFmtId="0" fontId="31" fillId="0" borderId="0"/>
    <xf numFmtId="0" fontId="158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2" fillId="0" borderId="33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2" fillId="0" borderId="0"/>
    <xf numFmtId="0" fontId="153" fillId="0" borderId="38" applyBorder="0" applyAlignment="0">
      <alignment horizontal="left" wrapText="1"/>
    </xf>
    <xf numFmtId="38" fontId="157" fillId="0" borderId="0" applyFont="0" applyFill="0" applyBorder="0" applyAlignment="0" applyProtection="0"/>
    <xf numFmtId="40" fontId="157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8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20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997">
    <xf numFmtId="0" fontId="0" fillId="0" borderId="0" xfId="0"/>
    <xf numFmtId="164" fontId="2" fillId="0" borderId="0" xfId="1" applyFont="1" applyFill="1" applyBorder="1"/>
    <xf numFmtId="164" fontId="2" fillId="2" borderId="0" xfId="1" applyFont="1" applyFill="1" applyBorder="1"/>
    <xf numFmtId="164" fontId="3" fillId="0" borderId="0" xfId="1" applyFont="1" applyBorder="1" applyAlignment="1" applyProtection="1">
      <alignment vertical="center"/>
      <protection locked="0"/>
    </xf>
    <xf numFmtId="164" fontId="2" fillId="0" borderId="0" xfId="1" applyFont="1" applyFill="1"/>
    <xf numFmtId="164" fontId="2" fillId="2" borderId="0" xfId="1" applyFont="1" applyFill="1"/>
    <xf numFmtId="164" fontId="2" fillId="0" borderId="0" xfId="1" applyFont="1"/>
    <xf numFmtId="164" fontId="4" fillId="0" borderId="0" xfId="1" applyFont="1" applyFill="1" applyBorder="1" applyAlignment="1" applyProtection="1">
      <alignment horizontal="centerContinuous"/>
      <protection locked="0"/>
    </xf>
    <xf numFmtId="1" fontId="5" fillId="2" borderId="0" xfId="1" applyNumberFormat="1" applyFont="1" applyFill="1" applyBorder="1" applyAlignment="1" applyProtection="1">
      <alignment horizontal="centerContinuous" vertical="center"/>
      <protection locked="0"/>
    </xf>
    <xf numFmtId="164" fontId="4" fillId="2" borderId="0" xfId="1" applyFont="1" applyFill="1" applyBorder="1" applyAlignment="1" applyProtection="1">
      <alignment horizontal="centerContinuous"/>
      <protection locked="0"/>
    </xf>
    <xf numFmtId="1" fontId="5" fillId="0" borderId="0" xfId="1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1" applyFont="1" applyFill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2" xfId="1" applyNumberFormat="1" applyFont="1" applyFill="1" applyBorder="1" applyAlignment="1" applyProtection="1">
      <alignment horizontal="center" vertical="center"/>
      <protection locked="0"/>
    </xf>
    <xf numFmtId="1" fontId="7" fillId="0" borderId="3" xfId="1" applyNumberFormat="1" applyFont="1" applyFill="1" applyBorder="1" applyAlignment="1" applyProtection="1">
      <alignment horizontal="center" vertical="center"/>
      <protection locked="0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8" xfId="1" applyFont="1" applyBorder="1" applyAlignment="1">
      <alignment horizontal="center"/>
    </xf>
    <xf numFmtId="1" fontId="7" fillId="0" borderId="9" xfId="1" applyNumberFormat="1" applyFont="1" applyFill="1" applyBorder="1" applyAlignment="1" applyProtection="1">
      <alignment horizontal="center" vertical="center"/>
      <protection locked="0"/>
    </xf>
    <xf numFmtId="1" fontId="7" fillId="0" borderId="10" xfId="1" applyNumberFormat="1" applyFont="1" applyFill="1" applyBorder="1" applyAlignment="1" applyProtection="1">
      <alignment horizontal="center" vertical="center"/>
      <protection locked="0"/>
    </xf>
    <xf numFmtId="1" fontId="7" fillId="0" borderId="11" xfId="1" applyNumberFormat="1" applyFont="1" applyFill="1" applyBorder="1" applyAlignment="1" applyProtection="1">
      <alignment horizontal="center" vertical="center"/>
      <protection locked="0"/>
    </xf>
    <xf numFmtId="1" fontId="7" fillId="0" borderId="12" xfId="1" applyNumberFormat="1" applyFont="1" applyFill="1" applyBorder="1" applyAlignment="1" applyProtection="1">
      <alignment horizontal="center" vertical="center"/>
      <protection locked="0"/>
    </xf>
    <xf numFmtId="164" fontId="2" fillId="0" borderId="13" xfId="1" applyFont="1" applyBorder="1"/>
    <xf numFmtId="164" fontId="2" fillId="0" borderId="10" xfId="1" applyFont="1" applyBorder="1"/>
    <xf numFmtId="164" fontId="2" fillId="0" borderId="14" xfId="1" applyFont="1" applyBorder="1"/>
    <xf numFmtId="164" fontId="2" fillId="0" borderId="15" xfId="1" applyFont="1" applyBorder="1"/>
    <xf numFmtId="164" fontId="2" fillId="0" borderId="16" xfId="1" applyFont="1" applyBorder="1"/>
    <xf numFmtId="1" fontId="9" fillId="0" borderId="17" xfId="1" applyNumberFormat="1" applyFont="1" applyFill="1" applyBorder="1" applyAlignment="1" applyProtection="1">
      <alignment horizontal="center"/>
      <protection locked="0"/>
    </xf>
    <xf numFmtId="1" fontId="9" fillId="0" borderId="18" xfId="1" applyNumberFormat="1" applyFont="1" applyFill="1" applyBorder="1" applyAlignment="1" applyProtection="1">
      <alignment horizontal="center"/>
      <protection locked="0"/>
    </xf>
    <xf numFmtId="1" fontId="9" fillId="0" borderId="19" xfId="1" applyNumberFormat="1" applyFont="1" applyFill="1" applyBorder="1" applyAlignment="1" applyProtection="1">
      <alignment horizontal="center"/>
      <protection locked="0"/>
    </xf>
    <xf numFmtId="1" fontId="9" fillId="0" borderId="2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center"/>
      <protection locked="0"/>
    </xf>
    <xf numFmtId="1" fontId="9" fillId="0" borderId="21" xfId="1" applyNumberFormat="1" applyFont="1" applyFill="1" applyBorder="1" applyAlignment="1" applyProtection="1">
      <alignment horizontal="center"/>
      <protection locked="0"/>
    </xf>
    <xf numFmtId="1" fontId="9" fillId="0" borderId="16" xfId="1" applyNumberFormat="1" applyFont="1" applyFill="1" applyBorder="1" applyAlignment="1" applyProtection="1">
      <alignment horizontal="center"/>
      <protection locked="0"/>
    </xf>
    <xf numFmtId="1" fontId="9" fillId="0" borderId="22" xfId="1" applyNumberFormat="1" applyFont="1" applyFill="1" applyBorder="1" applyAlignment="1" applyProtection="1">
      <alignment horizontal="center"/>
      <protection locked="0"/>
    </xf>
    <xf numFmtId="164" fontId="10" fillId="0" borderId="23" xfId="1" applyFont="1" applyBorder="1" applyAlignment="1" applyProtection="1">
      <alignment vertical="center" wrapText="1"/>
      <protection locked="0"/>
    </xf>
    <xf numFmtId="1" fontId="11" fillId="0" borderId="5" xfId="1" applyNumberFormat="1" applyFont="1" applyFill="1" applyBorder="1" applyAlignment="1" applyProtection="1">
      <alignment horizontal="fill"/>
      <protection locked="0"/>
    </xf>
    <xf numFmtId="1" fontId="11" fillId="0" borderId="6" xfId="1" applyNumberFormat="1" applyFont="1" applyFill="1" applyBorder="1" applyAlignment="1" applyProtection="1">
      <alignment horizontal="fill"/>
      <protection locked="0"/>
    </xf>
    <xf numFmtId="1" fontId="11" fillId="0" borderId="24" xfId="1" applyNumberFormat="1" applyFont="1" applyFill="1" applyBorder="1" applyAlignment="1" applyProtection="1">
      <alignment horizontal="fill"/>
      <protection locked="0"/>
    </xf>
    <xf numFmtId="1" fontId="11" fillId="0" borderId="7" xfId="1" applyNumberFormat="1" applyFont="1" applyFill="1" applyBorder="1" applyAlignment="1" applyProtection="1">
      <alignment horizontal="fill"/>
      <protection locked="0"/>
    </xf>
    <xf numFmtId="1" fontId="11" fillId="0" borderId="23" xfId="1" applyNumberFormat="1" applyFont="1" applyFill="1" applyBorder="1" applyAlignment="1" applyProtection="1">
      <alignment horizontal="fill"/>
      <protection locked="0"/>
    </xf>
    <xf numFmtId="1" fontId="11" fillId="0" borderId="0" xfId="1" applyNumberFormat="1" applyFont="1" applyFill="1" applyBorder="1" applyAlignment="1" applyProtection="1">
      <alignment horizontal="fill"/>
      <protection locked="0"/>
    </xf>
    <xf numFmtId="1" fontId="11" fillId="0" borderId="25" xfId="1" applyNumberFormat="1" applyFont="1" applyFill="1" applyBorder="1" applyAlignment="1" applyProtection="1">
      <alignment horizontal="fill"/>
      <protection locked="0"/>
    </xf>
    <xf numFmtId="1" fontId="11" fillId="0" borderId="26" xfId="1" applyNumberFormat="1" applyFont="1" applyFill="1" applyBorder="1" applyAlignment="1" applyProtection="1">
      <alignment horizontal="fill"/>
      <protection locked="0"/>
    </xf>
    <xf numFmtId="1" fontId="11" fillId="0" borderId="27" xfId="1" applyNumberFormat="1" applyFont="1" applyFill="1" applyBorder="1" applyAlignment="1" applyProtection="1">
      <alignment horizontal="fill"/>
      <protection locked="0"/>
    </xf>
    <xf numFmtId="164" fontId="12" fillId="3" borderId="23" xfId="1" applyNumberFormat="1" applyFont="1" applyFill="1" applyBorder="1" applyAlignment="1" applyProtection="1">
      <alignment vertical="center"/>
      <protection locked="0"/>
    </xf>
    <xf numFmtId="165" fontId="13" fillId="3" borderId="23" xfId="1" applyNumberFormat="1" applyFont="1" applyFill="1" applyBorder="1" applyAlignment="1">
      <alignment horizontal="center" vertical="center"/>
    </xf>
    <xf numFmtId="165" fontId="13" fillId="3" borderId="0" xfId="1" applyNumberFormat="1" applyFont="1" applyFill="1" applyBorder="1" applyAlignment="1">
      <alignment horizontal="center" vertical="center"/>
    </xf>
    <xf numFmtId="165" fontId="13" fillId="3" borderId="25" xfId="1" applyNumberFormat="1" applyFont="1" applyFill="1" applyBorder="1" applyAlignment="1">
      <alignment horizontal="center" vertical="center"/>
    </xf>
    <xf numFmtId="165" fontId="13" fillId="3" borderId="27" xfId="1" applyNumberFormat="1" applyFont="1" applyFill="1" applyBorder="1" applyAlignment="1">
      <alignment horizontal="center" vertical="center"/>
    </xf>
    <xf numFmtId="164" fontId="14" fillId="0" borderId="23" xfId="1" applyNumberFormat="1" applyFont="1" applyBorder="1" applyAlignment="1" applyProtection="1">
      <alignment vertical="center"/>
      <protection locked="0"/>
    </xf>
    <xf numFmtId="165" fontId="13" fillId="0" borderId="23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165" fontId="13" fillId="0" borderId="25" xfId="1" applyNumberFormat="1" applyFont="1" applyFill="1" applyBorder="1" applyAlignment="1">
      <alignment horizontal="center" vertical="center"/>
    </xf>
    <xf numFmtId="165" fontId="13" fillId="0" borderId="27" xfId="1" applyNumberFormat="1" applyFont="1" applyFill="1" applyBorder="1" applyAlignment="1">
      <alignment horizontal="center" vertical="center"/>
    </xf>
    <xf numFmtId="164" fontId="14" fillId="0" borderId="23" xfId="1" applyNumberFormat="1" applyFont="1" applyFill="1" applyBorder="1" applyAlignment="1" applyProtection="1">
      <alignment vertical="center"/>
      <protection locked="0"/>
    </xf>
    <xf numFmtId="164" fontId="15" fillId="0" borderId="23" xfId="1" applyNumberFormat="1" applyFont="1" applyBorder="1" applyAlignment="1" applyProtection="1">
      <alignment vertical="center"/>
      <protection locked="0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center" vertical="center"/>
    </xf>
    <xf numFmtId="165" fontId="16" fillId="0" borderId="25" xfId="1" applyNumberFormat="1" applyFont="1" applyFill="1" applyBorder="1" applyAlignment="1">
      <alignment horizontal="center" vertical="center"/>
    </xf>
    <xf numFmtId="165" fontId="16" fillId="0" borderId="27" xfId="1" applyNumberFormat="1" applyFont="1" applyFill="1" applyBorder="1" applyAlignment="1">
      <alignment horizontal="center" vertical="center"/>
    </xf>
    <xf numFmtId="164" fontId="15" fillId="0" borderId="28" xfId="1" applyNumberFormat="1" applyFont="1" applyBorder="1" applyAlignment="1" applyProtection="1">
      <alignment vertical="center"/>
      <protection locked="0"/>
    </xf>
    <xf numFmtId="165" fontId="16" fillId="0" borderId="28" xfId="1" applyNumberFormat="1" applyFont="1" applyFill="1" applyBorder="1" applyAlignment="1">
      <alignment horizontal="center" vertical="center"/>
    </xf>
    <xf numFmtId="165" fontId="16" fillId="0" borderId="29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0" borderId="31" xfId="1" applyNumberFormat="1" applyFont="1" applyFill="1" applyBorder="1" applyAlignment="1">
      <alignment horizontal="center" vertical="center"/>
    </xf>
    <xf numFmtId="164" fontId="17" fillId="0" borderId="28" xfId="1" applyNumberFormat="1" applyFont="1" applyBorder="1" applyAlignment="1" applyProtection="1">
      <alignment vertical="center"/>
      <protection locked="0"/>
    </xf>
    <xf numFmtId="164" fontId="18" fillId="3" borderId="20" xfId="1" applyFont="1" applyFill="1" applyBorder="1" applyAlignment="1" applyProtection="1">
      <alignment vertical="center" wrapText="1"/>
      <protection locked="0"/>
    </xf>
    <xf numFmtId="165" fontId="21" fillId="3" borderId="28" xfId="1" applyNumberFormat="1" applyFont="1" applyFill="1" applyBorder="1" applyAlignment="1">
      <alignment horizontal="center" vertical="center"/>
    </xf>
    <xf numFmtId="165" fontId="21" fillId="3" borderId="29" xfId="1" applyNumberFormat="1" applyFont="1" applyFill="1" applyBorder="1" applyAlignment="1">
      <alignment horizontal="center" vertical="center"/>
    </xf>
    <xf numFmtId="165" fontId="21" fillId="3" borderId="30" xfId="1" applyNumberFormat="1" applyFont="1" applyFill="1" applyBorder="1" applyAlignment="1">
      <alignment horizontal="center" vertical="center"/>
    </xf>
    <xf numFmtId="165" fontId="21" fillId="3" borderId="31" xfId="1" applyNumberFormat="1" applyFont="1" applyFill="1" applyBorder="1" applyAlignment="1">
      <alignment horizontal="center" vertical="center"/>
    </xf>
    <xf numFmtId="164" fontId="22" fillId="4" borderId="20" xfId="1" applyFont="1" applyFill="1" applyBorder="1" applyAlignment="1" applyProtection="1">
      <alignment vertical="center" wrapText="1"/>
      <protection locked="0"/>
    </xf>
    <xf numFmtId="165" fontId="16" fillId="0" borderId="24" xfId="1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1" fillId="0" borderId="7" xfId="1" applyNumberFormat="1" applyFont="1" applyFill="1" applyBorder="1" applyAlignment="1">
      <alignment horizontal="center" vertical="center"/>
    </xf>
    <xf numFmtId="165" fontId="23" fillId="0" borderId="23" xfId="1" applyNumberFormat="1" applyFont="1" applyFill="1" applyBorder="1" applyAlignment="1">
      <alignment horizontal="center" vertical="center"/>
    </xf>
    <xf numFmtId="165" fontId="23" fillId="0" borderId="24" xfId="1" applyNumberFormat="1" applyFont="1" applyFill="1" applyBorder="1" applyAlignment="1">
      <alignment horizontal="center" vertical="center"/>
    </xf>
    <xf numFmtId="164" fontId="24" fillId="4" borderId="32" xfId="1" applyFont="1" applyFill="1" applyBorder="1" applyAlignment="1" applyProtection="1">
      <alignment horizontal="left" vertical="center" wrapText="1"/>
      <protection locked="0"/>
    </xf>
    <xf numFmtId="165" fontId="23" fillId="0" borderId="21" xfId="1" applyNumberFormat="1" applyFont="1" applyFill="1" applyBorder="1" applyAlignment="1">
      <alignment horizontal="center" vertical="center"/>
    </xf>
    <xf numFmtId="165" fontId="21" fillId="0" borderId="27" xfId="1" applyNumberFormat="1" applyFont="1" applyFill="1" applyBorder="1" applyAlignment="1">
      <alignment horizontal="center" vertical="center"/>
    </xf>
    <xf numFmtId="165" fontId="21" fillId="0" borderId="31" xfId="1" applyNumberFormat="1" applyFont="1" applyFill="1" applyBorder="1" applyAlignment="1">
      <alignment horizontal="center" vertical="center"/>
    </xf>
    <xf numFmtId="1" fontId="26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27" fillId="2" borderId="14" xfId="1" applyFont="1" applyFill="1" applyBorder="1" applyAlignment="1" applyProtection="1">
      <alignment horizontal="center" vertical="center" wrapText="1"/>
      <protection locked="0"/>
    </xf>
    <xf numFmtId="164" fontId="29" fillId="0" borderId="37" xfId="1" applyFont="1" applyFill="1" applyBorder="1" applyAlignment="1" applyProtection="1">
      <alignment horizontal="center" vertical="center" wrapText="1"/>
      <protection locked="0"/>
    </xf>
    <xf numFmtId="164" fontId="29" fillId="0" borderId="19" xfId="1" applyFont="1" applyFill="1" applyBorder="1" applyAlignment="1" applyProtection="1">
      <alignment horizontal="center" vertical="center" wrapText="1"/>
      <protection locked="0"/>
    </xf>
    <xf numFmtId="164" fontId="7" fillId="2" borderId="38" xfId="1" applyFont="1" applyFill="1" applyBorder="1" applyAlignment="1" applyProtection="1">
      <alignment horizontal="center" vertical="center" wrapText="1"/>
      <protection locked="0"/>
    </xf>
    <xf numFmtId="164" fontId="27" fillId="2" borderId="25" xfId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Continuous" vertical="center"/>
      <protection locked="0"/>
    </xf>
    <xf numFmtId="1" fontId="14" fillId="0" borderId="11" xfId="1" applyNumberFormat="1" applyFont="1" applyFill="1" applyBorder="1" applyAlignment="1" applyProtection="1">
      <alignment horizontal="centerContinuous" vertical="center"/>
      <protection locked="0"/>
    </xf>
    <xf numFmtId="1" fontId="30" fillId="0" borderId="10" xfId="1" applyNumberFormat="1" applyFont="1" applyFill="1" applyBorder="1" applyAlignment="1" applyProtection="1">
      <alignment horizontal="centerContinuous" vertical="center"/>
      <protection locked="0"/>
    </xf>
    <xf numFmtId="164" fontId="10" fillId="0" borderId="37" xfId="1" applyFont="1" applyFill="1" applyBorder="1" applyAlignment="1" applyProtection="1">
      <alignment horizontal="center" vertical="center" wrapText="1"/>
      <protection locked="0"/>
    </xf>
    <xf numFmtId="49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31" fillId="2" borderId="18" xfId="1" applyFont="1" applyFill="1" applyBorder="1" applyAlignment="1" applyProtection="1">
      <alignment horizontal="center" vertical="center"/>
      <protection locked="0"/>
    </xf>
    <xf numFmtId="1" fontId="30" fillId="0" borderId="16" xfId="1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1" applyNumberFormat="1" applyFont="1" applyFill="1" applyBorder="1" applyAlignment="1">
      <alignment horizontal="centerContinuous" vertical="center"/>
    </xf>
    <xf numFmtId="1" fontId="32" fillId="0" borderId="16" xfId="1" applyNumberFormat="1" applyFont="1" applyFill="1" applyBorder="1" applyAlignment="1" applyProtection="1">
      <alignment horizontal="centerContinuous" vertical="center"/>
      <protection locked="0"/>
    </xf>
    <xf numFmtId="166" fontId="33" fillId="0" borderId="8" xfId="1" applyNumberFormat="1" applyFont="1" applyFill="1" applyBorder="1" applyAlignment="1">
      <alignment vertical="center"/>
    </xf>
    <xf numFmtId="166" fontId="33" fillId="0" borderId="33" xfId="1" applyNumberFormat="1" applyFont="1" applyFill="1" applyBorder="1" applyAlignment="1">
      <alignment vertical="center"/>
    </xf>
    <xf numFmtId="166" fontId="33" fillId="0" borderId="26" xfId="1" applyNumberFormat="1" applyFont="1" applyFill="1" applyBorder="1" applyAlignment="1">
      <alignment vertical="center"/>
    </xf>
    <xf numFmtId="166" fontId="34" fillId="2" borderId="39" xfId="1" applyNumberFormat="1" applyFont="1" applyFill="1" applyBorder="1" applyAlignment="1">
      <alignment vertical="center"/>
    </xf>
    <xf numFmtId="166" fontId="11" fillId="2" borderId="0" xfId="1" applyNumberFormat="1" applyFont="1" applyFill="1" applyBorder="1" applyAlignment="1">
      <alignment vertical="center"/>
    </xf>
    <xf numFmtId="166" fontId="34" fillId="0" borderId="39" xfId="1" applyNumberFormat="1" applyFont="1" applyFill="1" applyBorder="1" applyAlignment="1">
      <alignment vertical="center"/>
    </xf>
    <xf numFmtId="166" fontId="34" fillId="0" borderId="33" xfId="1" applyNumberFormat="1" applyFont="1" applyFill="1" applyBorder="1" applyAlignment="1">
      <alignment vertical="center"/>
    </xf>
    <xf numFmtId="166" fontId="34" fillId="0" borderId="8" xfId="1" applyNumberFormat="1" applyFont="1" applyFill="1" applyBorder="1" applyAlignment="1">
      <alignment vertical="center"/>
    </xf>
    <xf numFmtId="166" fontId="34" fillId="0" borderId="26" xfId="1" applyNumberFormat="1" applyFont="1" applyFill="1" applyBorder="1" applyAlignment="1">
      <alignment vertical="center"/>
    </xf>
    <xf numFmtId="166" fontId="35" fillId="0" borderId="38" xfId="1" applyNumberFormat="1" applyFont="1" applyFill="1" applyBorder="1" applyAlignment="1">
      <alignment vertical="center"/>
    </xf>
    <xf numFmtId="166" fontId="35" fillId="0" borderId="0" xfId="1" applyNumberFormat="1" applyFont="1" applyFill="1" applyBorder="1" applyAlignment="1">
      <alignment vertical="center"/>
    </xf>
    <xf numFmtId="166" fontId="35" fillId="0" borderId="25" xfId="1" applyNumberFormat="1" applyFont="1" applyFill="1" applyBorder="1" applyAlignment="1">
      <alignment vertical="center"/>
    </xf>
    <xf numFmtId="166" fontId="35" fillId="0" borderId="2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37" fillId="0" borderId="38" xfId="1" applyNumberFormat="1" applyFont="1" applyFill="1" applyBorder="1" applyAlignment="1">
      <alignment vertical="center"/>
    </xf>
    <xf numFmtId="166" fontId="37" fillId="0" borderId="0" xfId="1" applyNumberFormat="1" applyFont="1" applyFill="1" applyBorder="1" applyAlignment="1">
      <alignment vertical="center"/>
    </xf>
    <xf numFmtId="166" fontId="37" fillId="0" borderId="25" xfId="1" applyNumberFormat="1" applyFont="1" applyFill="1" applyBorder="1" applyAlignment="1">
      <alignment vertical="center"/>
    </xf>
    <xf numFmtId="166" fontId="38" fillId="0" borderId="20" xfId="1" applyNumberFormat="1" applyFont="1" applyFill="1" applyBorder="1" applyAlignment="1">
      <alignment vertical="center"/>
    </xf>
    <xf numFmtId="166" fontId="39" fillId="0" borderId="0" xfId="1" applyNumberFormat="1" applyFont="1" applyFill="1" applyBorder="1" applyAlignment="1">
      <alignment vertical="center"/>
    </xf>
    <xf numFmtId="166" fontId="40" fillId="0" borderId="20" xfId="1" applyNumberFormat="1" applyFont="1" applyFill="1" applyBorder="1" applyAlignment="1">
      <alignment vertical="center"/>
    </xf>
    <xf numFmtId="166" fontId="40" fillId="0" borderId="0" xfId="1" applyNumberFormat="1" applyFont="1" applyFill="1" applyBorder="1" applyAlignment="1">
      <alignment vertical="center"/>
    </xf>
    <xf numFmtId="166" fontId="40" fillId="0" borderId="38" xfId="1" applyNumberFormat="1" applyFont="1" applyFill="1" applyBorder="1" applyAlignment="1">
      <alignment vertical="center"/>
    </xf>
    <xf numFmtId="166" fontId="41" fillId="0" borderId="20" xfId="1" applyNumberFormat="1" applyFont="1" applyFill="1" applyBorder="1" applyAlignment="1">
      <alignment vertical="center"/>
    </xf>
    <xf numFmtId="166" fontId="41" fillId="0" borderId="0" xfId="1" applyNumberFormat="1" applyFont="1" applyFill="1" applyBorder="1" applyAlignment="1">
      <alignment vertical="center"/>
    </xf>
    <xf numFmtId="166" fontId="41" fillId="0" borderId="25" xfId="1" applyNumberFormat="1" applyFont="1" applyFill="1" applyBorder="1" applyAlignment="1">
      <alignment vertical="center"/>
    </xf>
    <xf numFmtId="164" fontId="42" fillId="0" borderId="0" xfId="1" applyFont="1" applyFill="1"/>
    <xf numFmtId="166" fontId="33" fillId="0" borderId="38" xfId="1" applyNumberFormat="1" applyFont="1" applyFill="1" applyBorder="1" applyAlignment="1">
      <alignment vertical="center"/>
    </xf>
    <xf numFmtId="166" fontId="33" fillId="0" borderId="0" xfId="1" applyNumberFormat="1" applyFont="1" applyFill="1" applyBorder="1" applyAlignment="1">
      <alignment vertical="center"/>
    </xf>
    <xf numFmtId="166" fontId="33" fillId="0" borderId="25" xfId="1" applyNumberFormat="1" applyFont="1" applyFill="1" applyBorder="1" applyAlignment="1">
      <alignment vertical="center"/>
    </xf>
    <xf numFmtId="166" fontId="33" fillId="0" borderId="20" xfId="1" applyNumberFormat="1" applyFont="1" applyFill="1" applyBorder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166" fontId="34" fillId="0" borderId="20" xfId="1" applyNumberFormat="1" applyFont="1" applyFill="1" applyBorder="1" applyAlignment="1">
      <alignment vertical="center"/>
    </xf>
    <xf numFmtId="166" fontId="34" fillId="0" borderId="0" xfId="1" applyNumberFormat="1" applyFont="1" applyFill="1" applyBorder="1" applyAlignment="1">
      <alignment vertical="center"/>
    </xf>
    <xf numFmtId="166" fontId="34" fillId="0" borderId="25" xfId="1" applyNumberFormat="1" applyFont="1" applyFill="1" applyBorder="1" applyAlignment="1">
      <alignment vertical="center"/>
    </xf>
    <xf numFmtId="166" fontId="40" fillId="0" borderId="25" xfId="1" applyNumberFormat="1" applyFont="1" applyFill="1" applyBorder="1" applyAlignment="1">
      <alignment vertical="center"/>
    </xf>
    <xf numFmtId="166" fontId="41" fillId="0" borderId="38" xfId="1" applyNumberFormat="1" applyFont="1" applyFill="1" applyBorder="1" applyAlignment="1">
      <alignment vertical="center"/>
    </xf>
    <xf numFmtId="166" fontId="45" fillId="0" borderId="0" xfId="1" applyNumberFormat="1" applyFont="1" applyFill="1" applyBorder="1" applyAlignment="1">
      <alignment vertical="center"/>
    </xf>
    <xf numFmtId="166" fontId="46" fillId="0" borderId="20" xfId="1" applyNumberFormat="1" applyFont="1" applyFill="1" applyBorder="1" applyAlignment="1">
      <alignment vertical="center"/>
    </xf>
    <xf numFmtId="166" fontId="46" fillId="0" borderId="0" xfId="1" applyNumberFormat="1" applyFont="1" applyFill="1" applyBorder="1" applyAlignment="1">
      <alignment vertical="center"/>
    </xf>
    <xf numFmtId="166" fontId="46" fillId="0" borderId="25" xfId="1" applyNumberFormat="1" applyFont="1" applyFill="1" applyBorder="1" applyAlignment="1">
      <alignment vertical="center"/>
    </xf>
    <xf numFmtId="166" fontId="46" fillId="0" borderId="38" xfId="1" applyNumberFormat="1" applyFont="1" applyFill="1" applyBorder="1" applyAlignment="1">
      <alignment vertical="center"/>
    </xf>
    <xf numFmtId="166" fontId="33" fillId="2" borderId="20" xfId="1" applyNumberFormat="1" applyFont="1" applyFill="1" applyBorder="1" applyAlignment="1">
      <alignment vertical="center"/>
    </xf>
    <xf numFmtId="166" fontId="48" fillId="0" borderId="38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166" fontId="48" fillId="0" borderId="25" xfId="1" applyNumberFormat="1" applyFont="1" applyFill="1" applyBorder="1" applyAlignment="1">
      <alignment vertical="center"/>
    </xf>
    <xf numFmtId="166" fontId="49" fillId="2" borderId="20" xfId="1" applyNumberFormat="1" applyFont="1" applyFill="1" applyBorder="1" applyAlignment="1">
      <alignment vertical="center"/>
    </xf>
    <xf numFmtId="166" fontId="50" fillId="2" borderId="0" xfId="1" applyNumberFormat="1" applyFont="1" applyFill="1" applyBorder="1" applyAlignment="1">
      <alignment vertical="center"/>
    </xf>
    <xf numFmtId="166" fontId="49" fillId="0" borderId="38" xfId="1" applyNumberFormat="1" applyFont="1" applyFill="1" applyBorder="1" applyAlignment="1">
      <alignment vertical="center"/>
    </xf>
    <xf numFmtId="164" fontId="51" fillId="0" borderId="0" xfId="1" applyFont="1"/>
    <xf numFmtId="166" fontId="33" fillId="4" borderId="38" xfId="1" applyNumberFormat="1" applyFont="1" applyFill="1" applyBorder="1" applyAlignment="1">
      <alignment vertical="center"/>
    </xf>
    <xf numFmtId="166" fontId="33" fillId="0" borderId="10" xfId="1" applyNumberFormat="1" applyFont="1" applyFill="1" applyBorder="1" applyAlignment="1">
      <alignment vertical="center"/>
    </xf>
    <xf numFmtId="166" fontId="33" fillId="0" borderId="14" xfId="1" applyNumberFormat="1" applyFont="1" applyFill="1" applyBorder="1" applyAlignment="1">
      <alignment vertical="center"/>
    </xf>
    <xf numFmtId="166" fontId="33" fillId="0" borderId="40" xfId="1" applyNumberFormat="1" applyFont="1" applyFill="1" applyBorder="1" applyAlignment="1">
      <alignment vertical="center"/>
    </xf>
    <xf numFmtId="166" fontId="33" fillId="2" borderId="11" xfId="1" applyNumberFormat="1" applyFont="1" applyFill="1" applyBorder="1" applyAlignment="1">
      <alignment vertical="center"/>
    </xf>
    <xf numFmtId="166" fontId="11" fillId="2" borderId="14" xfId="1" applyNumberFormat="1" applyFont="1" applyFill="1" applyBorder="1" applyAlignment="1">
      <alignment vertical="center"/>
    </xf>
    <xf numFmtId="166" fontId="33" fillId="0" borderId="11" xfId="1" applyNumberFormat="1" applyFont="1" applyFill="1" applyBorder="1" applyAlignment="1">
      <alignment vertical="center"/>
    </xf>
    <xf numFmtId="166" fontId="33" fillId="6" borderId="41" xfId="1" applyNumberFormat="1" applyFont="1" applyFill="1" applyBorder="1" applyAlignment="1">
      <alignment vertical="center"/>
    </xf>
    <xf numFmtId="166" fontId="33" fillId="6" borderId="35" xfId="1" applyNumberFormat="1" applyFont="1" applyFill="1" applyBorder="1" applyAlignment="1">
      <alignment vertical="center"/>
    </xf>
    <xf numFmtId="166" fontId="52" fillId="6" borderId="35" xfId="1" applyNumberFormat="1" applyFont="1" applyFill="1" applyBorder="1" applyAlignment="1">
      <alignment vertical="center"/>
    </xf>
    <xf numFmtId="166" fontId="52" fillId="6" borderId="36" xfId="1" applyNumberFormat="1" applyFont="1" applyFill="1" applyBorder="1" applyAlignment="1">
      <alignment vertical="center"/>
    </xf>
    <xf numFmtId="166" fontId="52" fillId="6" borderId="41" xfId="1" applyNumberFormat="1" applyFont="1" applyFill="1" applyBorder="1" applyAlignment="1">
      <alignment vertical="center"/>
    </xf>
    <xf numFmtId="166" fontId="35" fillId="6" borderId="34" xfId="1" applyNumberFormat="1" applyFont="1" applyFill="1" applyBorder="1" applyAlignment="1">
      <alignment vertical="center"/>
    </xf>
    <xf numFmtId="166" fontId="53" fillId="6" borderId="35" xfId="1" applyNumberFormat="1" applyFont="1" applyFill="1" applyBorder="1" applyAlignment="1">
      <alignment vertical="center"/>
    </xf>
    <xf numFmtId="166" fontId="52" fillId="5" borderId="34" xfId="1" applyNumberFormat="1" applyFont="1" applyFill="1" applyBorder="1" applyAlignment="1">
      <alignment vertical="center"/>
    </xf>
    <xf numFmtId="166" fontId="52" fillId="5" borderId="35" xfId="1" applyNumberFormat="1" applyFont="1" applyFill="1" applyBorder="1" applyAlignment="1">
      <alignment vertical="center"/>
    </xf>
    <xf numFmtId="166" fontId="35" fillId="5" borderId="41" xfId="1" applyNumberFormat="1" applyFont="1" applyFill="1" applyBorder="1" applyAlignment="1">
      <alignment vertical="center"/>
    </xf>
    <xf numFmtId="164" fontId="2" fillId="6" borderId="35" xfId="1" applyFont="1" applyFill="1" applyBorder="1"/>
    <xf numFmtId="166" fontId="38" fillId="0" borderId="0" xfId="1" applyNumberFormat="1" applyFont="1" applyFill="1" applyBorder="1" applyAlignment="1">
      <alignment vertical="center"/>
    </xf>
    <xf numFmtId="166" fontId="38" fillId="0" borderId="25" xfId="1" applyNumberFormat="1" applyFont="1" applyFill="1" applyBorder="1" applyAlignment="1">
      <alignment vertical="center"/>
    </xf>
    <xf numFmtId="166" fontId="38" fillId="0" borderId="38" xfId="1" applyNumberFormat="1" applyFont="1" applyFill="1" applyBorder="1" applyAlignment="1">
      <alignment vertical="center"/>
    </xf>
    <xf numFmtId="166" fontId="54" fillId="0" borderId="25" xfId="1" applyNumberFormat="1" applyFont="1" applyFill="1" applyBorder="1" applyAlignment="1">
      <alignment vertical="center"/>
    </xf>
    <xf numFmtId="166" fontId="38" fillId="2" borderId="20" xfId="1" applyNumberFormat="1" applyFont="1" applyFill="1" applyBorder="1" applyAlignment="1">
      <alignment vertical="center"/>
    </xf>
    <xf numFmtId="166" fontId="55" fillId="2" borderId="0" xfId="1" applyNumberFormat="1" applyFont="1" applyFill="1" applyBorder="1" applyAlignment="1">
      <alignment vertical="center"/>
    </xf>
    <xf numFmtId="166" fontId="56" fillId="0" borderId="38" xfId="1" applyNumberFormat="1" applyFont="1" applyFill="1" applyBorder="1" applyAlignment="1">
      <alignment vertical="center"/>
    </xf>
    <xf numFmtId="166" fontId="40" fillId="0" borderId="42" xfId="1" applyNumberFormat="1" applyFont="1" applyFill="1" applyBorder="1" applyAlignment="1">
      <alignment vertical="center"/>
    </xf>
    <xf numFmtId="166" fontId="40" fillId="0" borderId="29" xfId="1" applyNumberFormat="1" applyFont="1" applyFill="1" applyBorder="1" applyAlignment="1">
      <alignment vertical="center"/>
    </xf>
    <xf numFmtId="166" fontId="41" fillId="0" borderId="29" xfId="1" applyNumberFormat="1" applyFont="1" applyFill="1" applyBorder="1" applyAlignment="1">
      <alignment vertical="center"/>
    </xf>
    <xf numFmtId="166" fontId="41" fillId="0" borderId="30" xfId="1" applyNumberFormat="1" applyFont="1" applyFill="1" applyBorder="1" applyAlignment="1">
      <alignment vertical="center"/>
    </xf>
    <xf numFmtId="166" fontId="41" fillId="0" borderId="42" xfId="1" applyNumberFormat="1" applyFont="1" applyFill="1" applyBorder="1" applyAlignment="1">
      <alignment vertical="center"/>
    </xf>
    <xf numFmtId="166" fontId="58" fillId="0" borderId="30" xfId="1" applyNumberFormat="1" applyFont="1" applyFill="1" applyBorder="1" applyAlignment="1">
      <alignment vertical="center"/>
    </xf>
    <xf numFmtId="166" fontId="40" fillId="2" borderId="32" xfId="1" applyNumberFormat="1" applyFont="1" applyFill="1" applyBorder="1" applyAlignment="1">
      <alignment vertical="center"/>
    </xf>
    <xf numFmtId="166" fontId="45" fillId="2" borderId="29" xfId="1" applyNumberFormat="1" applyFont="1" applyFill="1" applyBorder="1" applyAlignment="1">
      <alignment vertical="center"/>
    </xf>
    <xf numFmtId="166" fontId="33" fillId="0" borderId="32" xfId="1" applyNumberFormat="1" applyFont="1" applyFill="1" applyBorder="1" applyAlignment="1">
      <alignment vertical="center"/>
    </xf>
    <xf numFmtId="166" fontId="33" fillId="0" borderId="29" xfId="1" applyNumberFormat="1" applyFont="1" applyFill="1" applyBorder="1" applyAlignment="1">
      <alignment vertical="center"/>
    </xf>
    <xf numFmtId="166" fontId="59" fillId="0" borderId="29" xfId="1" applyNumberFormat="1" applyFont="1" applyFill="1" applyBorder="1" applyAlignment="1">
      <alignment vertical="center"/>
    </xf>
    <xf numFmtId="166" fontId="59" fillId="0" borderId="42" xfId="1" applyNumberFormat="1" applyFont="1" applyFill="1" applyBorder="1" applyAlignment="1">
      <alignment vertical="center"/>
    </xf>
    <xf numFmtId="164" fontId="2" fillId="0" borderId="29" xfId="1" applyFont="1" applyFill="1" applyBorder="1"/>
    <xf numFmtId="166" fontId="52" fillId="5" borderId="42" xfId="1" applyNumberFormat="1" applyFont="1" applyFill="1" applyBorder="1" applyAlignment="1">
      <alignment vertical="center"/>
    </xf>
    <xf numFmtId="166" fontId="52" fillId="5" borderId="29" xfId="1" applyNumberFormat="1" applyFont="1" applyFill="1" applyBorder="1" applyAlignment="1">
      <alignment vertical="center"/>
    </xf>
    <xf numFmtId="166" fontId="52" fillId="5" borderId="30" xfId="1" applyNumberFormat="1" applyFont="1" applyFill="1" applyBorder="1" applyAlignment="1">
      <alignment vertical="center"/>
    </xf>
    <xf numFmtId="166" fontId="52" fillId="5" borderId="32" xfId="1" applyNumberFormat="1" applyFont="1" applyFill="1" applyBorder="1" applyAlignment="1">
      <alignment vertical="center"/>
    </xf>
    <xf numFmtId="166" fontId="53" fillId="5" borderId="29" xfId="1" applyNumberFormat="1" applyFont="1" applyFill="1" applyBorder="1" applyAlignment="1">
      <alignment vertical="center"/>
    </xf>
    <xf numFmtId="164" fontId="2" fillId="5" borderId="29" xfId="1" applyFont="1" applyFill="1" applyBorder="1"/>
    <xf numFmtId="164" fontId="61" fillId="0" borderId="0" xfId="1" applyFont="1" applyFill="1" applyBorder="1"/>
    <xf numFmtId="164" fontId="61" fillId="0" borderId="25" xfId="1" applyFont="1" applyFill="1" applyBorder="1"/>
    <xf numFmtId="164" fontId="61" fillId="0" borderId="38" xfId="1" applyFont="1" applyFill="1" applyBorder="1"/>
    <xf numFmtId="166" fontId="52" fillId="5" borderId="10" xfId="1" applyNumberFormat="1" applyFont="1" applyFill="1" applyBorder="1" applyAlignment="1">
      <alignment vertical="center"/>
    </xf>
    <xf numFmtId="166" fontId="52" fillId="5" borderId="14" xfId="1" applyNumberFormat="1" applyFont="1" applyFill="1" applyBorder="1" applyAlignment="1">
      <alignment vertical="center"/>
    </xf>
    <xf numFmtId="166" fontId="52" fillId="5" borderId="40" xfId="1" applyNumberFormat="1" applyFont="1" applyFill="1" applyBorder="1" applyAlignment="1">
      <alignment vertical="center"/>
    </xf>
    <xf numFmtId="166" fontId="33" fillId="5" borderId="10" xfId="1" applyNumberFormat="1" applyFont="1" applyFill="1" applyBorder="1" applyAlignment="1">
      <alignment vertical="center"/>
    </xf>
    <xf numFmtId="166" fontId="33" fillId="5" borderId="40" xfId="1" applyNumberFormat="1" applyFont="1" applyFill="1" applyBorder="1" applyAlignment="1">
      <alignment vertical="center"/>
    </xf>
    <xf numFmtId="166" fontId="33" fillId="5" borderId="11" xfId="1" applyNumberFormat="1" applyFont="1" applyFill="1" applyBorder="1" applyAlignment="1">
      <alignment vertical="center"/>
    </xf>
    <xf numFmtId="166" fontId="11" fillId="5" borderId="14" xfId="1" applyNumberFormat="1" applyFont="1" applyFill="1" applyBorder="1" applyAlignment="1">
      <alignment vertical="center"/>
    </xf>
    <xf numFmtId="166" fontId="35" fillId="5" borderId="11" xfId="1" applyNumberFormat="1" applyFont="1" applyFill="1" applyBorder="1" applyAlignment="1">
      <alignment vertical="center"/>
    </xf>
    <xf numFmtId="166" fontId="35" fillId="5" borderId="14" xfId="1" applyNumberFormat="1" applyFont="1" applyFill="1" applyBorder="1" applyAlignment="1">
      <alignment vertical="center"/>
    </xf>
    <xf numFmtId="166" fontId="35" fillId="5" borderId="10" xfId="1" applyNumberFormat="1" applyFont="1" applyFill="1" applyBorder="1" applyAlignment="1">
      <alignment vertical="center"/>
    </xf>
    <xf numFmtId="166" fontId="62" fillId="5" borderId="11" xfId="1" applyNumberFormat="1" applyFont="1" applyFill="1" applyBorder="1" applyAlignment="1">
      <alignment vertical="center"/>
    </xf>
    <xf numFmtId="166" fontId="62" fillId="5" borderId="14" xfId="1" applyNumberFormat="1" applyFont="1" applyFill="1" applyBorder="1" applyAlignment="1">
      <alignment vertical="center"/>
    </xf>
    <xf numFmtId="166" fontId="62" fillId="5" borderId="40" xfId="1" applyNumberFormat="1" applyFont="1" applyFill="1" applyBorder="1" applyAlignment="1">
      <alignment vertical="center"/>
    </xf>
    <xf numFmtId="164" fontId="63" fillId="5" borderId="14" xfId="1" applyFont="1" applyFill="1" applyBorder="1"/>
    <xf numFmtId="166" fontId="62" fillId="0" borderId="20" xfId="1" applyNumberFormat="1" applyFont="1" applyFill="1" applyBorder="1" applyAlignment="1">
      <alignment vertical="center"/>
    </xf>
    <xf numFmtId="166" fontId="62" fillId="0" borderId="0" xfId="1" applyNumberFormat="1" applyFont="1" applyFill="1" applyBorder="1" applyAlignment="1">
      <alignment vertical="center"/>
    </xf>
    <xf numFmtId="166" fontId="62" fillId="0" borderId="25" xfId="1" applyNumberFormat="1" applyFont="1" applyFill="1" applyBorder="1" applyAlignment="1">
      <alignment vertical="center"/>
    </xf>
    <xf numFmtId="164" fontId="2" fillId="0" borderId="0" xfId="1" applyFont="1" applyBorder="1"/>
    <xf numFmtId="166" fontId="23" fillId="0" borderId="10" xfId="1" applyNumberFormat="1" applyFont="1" applyFill="1" applyBorder="1" applyAlignment="1">
      <alignment vertical="center"/>
    </xf>
    <xf numFmtId="166" fontId="23" fillId="0" borderId="14" xfId="1" applyNumberFormat="1" applyFont="1" applyFill="1" applyBorder="1" applyAlignment="1">
      <alignment vertical="center"/>
    </xf>
    <xf numFmtId="166" fontId="23" fillId="0" borderId="40" xfId="1" applyNumberFormat="1" applyFont="1" applyFill="1" applyBorder="1" applyAlignment="1">
      <alignment vertical="center"/>
    </xf>
    <xf numFmtId="166" fontId="65" fillId="2" borderId="11" xfId="1" applyNumberFormat="1" applyFont="1" applyFill="1" applyBorder="1" applyAlignment="1">
      <alignment vertical="center"/>
    </xf>
    <xf numFmtId="166" fontId="66" fillId="2" borderId="14" xfId="1" applyNumberFormat="1" applyFont="1" applyFill="1" applyBorder="1" applyAlignment="1">
      <alignment vertical="center"/>
    </xf>
    <xf numFmtId="166" fontId="67" fillId="0" borderId="11" xfId="1" applyNumberFormat="1" applyFont="1" applyFill="1" applyBorder="1" applyAlignment="1">
      <alignment vertical="center"/>
    </xf>
    <xf numFmtId="166" fontId="67" fillId="0" borderId="14" xfId="1" applyNumberFormat="1" applyFont="1" applyFill="1" applyBorder="1" applyAlignment="1">
      <alignment vertical="center"/>
    </xf>
    <xf numFmtId="166" fontId="67" fillId="0" borderId="10" xfId="1" applyNumberFormat="1" applyFont="1" applyFill="1" applyBorder="1" applyAlignment="1">
      <alignment vertical="center"/>
    </xf>
    <xf numFmtId="166" fontId="67" fillId="0" borderId="40" xfId="1" applyNumberFormat="1" applyFont="1" applyFill="1" applyBorder="1" applyAlignment="1">
      <alignment vertical="center"/>
    </xf>
    <xf numFmtId="164" fontId="68" fillId="0" borderId="14" xfId="1" applyFont="1" applyFill="1" applyBorder="1"/>
    <xf numFmtId="166" fontId="69" fillId="5" borderId="10" xfId="1" applyNumberFormat="1" applyFont="1" applyFill="1" applyBorder="1" applyAlignment="1">
      <alignment vertical="center"/>
    </xf>
    <xf numFmtId="166" fontId="69" fillId="5" borderId="14" xfId="1" applyNumberFormat="1" applyFont="1" applyFill="1" applyBorder="1" applyAlignment="1">
      <alignment vertical="center"/>
    </xf>
    <xf numFmtId="166" fontId="69" fillId="5" borderId="40" xfId="1" applyNumberFormat="1" applyFont="1" applyFill="1" applyBorder="1" applyAlignment="1">
      <alignment vertical="center"/>
    </xf>
    <xf numFmtId="166" fontId="34" fillId="5" borderId="16" xfId="1" applyNumberFormat="1" applyFont="1" applyFill="1" applyBorder="1" applyAlignment="1">
      <alignment vertical="center"/>
    </xf>
    <xf numFmtId="166" fontId="53" fillId="5" borderId="14" xfId="1" applyNumberFormat="1" applyFont="1" applyFill="1" applyBorder="1" applyAlignment="1">
      <alignment vertical="center"/>
    </xf>
    <xf numFmtId="166" fontId="52" fillId="5" borderId="16" xfId="1" applyNumberFormat="1" applyFont="1" applyFill="1" applyBorder="1" applyAlignment="1">
      <alignment vertical="center"/>
    </xf>
    <xf numFmtId="166" fontId="52" fillId="5" borderId="18" xfId="1" applyNumberFormat="1" applyFont="1" applyFill="1" applyBorder="1" applyAlignment="1">
      <alignment vertical="center"/>
    </xf>
    <xf numFmtId="166" fontId="35" fillId="5" borderId="37" xfId="1" applyNumberFormat="1" applyFont="1" applyFill="1" applyBorder="1" applyAlignment="1">
      <alignment vertical="center"/>
    </xf>
    <xf numFmtId="166" fontId="67" fillId="5" borderId="16" xfId="1" applyNumberFormat="1" applyFont="1" applyFill="1" applyBorder="1" applyAlignment="1">
      <alignment vertical="center"/>
    </xf>
    <xf numFmtId="166" fontId="67" fillId="5" borderId="18" xfId="1" applyNumberFormat="1" applyFont="1" applyFill="1" applyBorder="1" applyAlignment="1">
      <alignment vertical="center"/>
    </xf>
    <xf numFmtId="166" fontId="67" fillId="5" borderId="19" xfId="1" applyNumberFormat="1" applyFont="1" applyFill="1" applyBorder="1" applyAlignment="1">
      <alignment vertical="center"/>
    </xf>
    <xf numFmtId="166" fontId="67" fillId="5" borderId="37" xfId="1" applyNumberFormat="1" applyFont="1" applyFill="1" applyBorder="1" applyAlignment="1">
      <alignment vertical="center"/>
    </xf>
    <xf numFmtId="164" fontId="2" fillId="5" borderId="18" xfId="1" applyFont="1" applyFill="1" applyBorder="1"/>
    <xf numFmtId="166" fontId="41" fillId="0" borderId="37" xfId="1" applyNumberFormat="1" applyFont="1" applyFill="1" applyBorder="1" applyAlignment="1">
      <alignment vertical="center"/>
    </xf>
    <xf numFmtId="166" fontId="33" fillId="0" borderId="18" xfId="1" applyNumberFormat="1" applyFont="1" applyFill="1" applyBorder="1" applyAlignment="1">
      <alignment vertical="center"/>
    </xf>
    <xf numFmtId="166" fontId="33" fillId="0" borderId="19" xfId="1" applyNumberFormat="1" applyFont="1" applyFill="1" applyBorder="1" applyAlignment="1">
      <alignment vertical="center"/>
    </xf>
    <xf numFmtId="166" fontId="33" fillId="0" borderId="37" xfId="1" applyNumberFormat="1" applyFont="1" applyFill="1" applyBorder="1" applyAlignment="1">
      <alignment vertical="center"/>
    </xf>
    <xf numFmtId="166" fontId="33" fillId="2" borderId="16" xfId="1" applyNumberFormat="1" applyFont="1" applyFill="1" applyBorder="1" applyAlignment="1">
      <alignment vertical="center"/>
    </xf>
    <xf numFmtId="166" fontId="11" fillId="2" borderId="18" xfId="1" applyNumberFormat="1" applyFont="1" applyFill="1" applyBorder="1" applyAlignment="1">
      <alignment vertical="center"/>
    </xf>
    <xf numFmtId="166" fontId="33" fillId="0" borderId="16" xfId="1" applyNumberFormat="1" applyFont="1" applyFill="1" applyBorder="1" applyAlignment="1">
      <alignment vertical="center"/>
    </xf>
    <xf numFmtId="164" fontId="2" fillId="0" borderId="18" xfId="1" applyFont="1" applyBorder="1"/>
    <xf numFmtId="166" fontId="69" fillId="0" borderId="38" xfId="1" applyNumberFormat="1" applyFont="1" applyFill="1" applyBorder="1" applyAlignment="1">
      <alignment vertical="center"/>
    </xf>
    <xf numFmtId="166" fontId="69" fillId="0" borderId="0" xfId="1" applyNumberFormat="1" applyFont="1" applyFill="1" applyBorder="1" applyAlignment="1">
      <alignment vertical="center"/>
    </xf>
    <xf numFmtId="166" fontId="69" fillId="0" borderId="25" xfId="1" applyNumberFormat="1" applyFont="1" applyFill="1" applyBorder="1" applyAlignment="1">
      <alignment vertical="center"/>
    </xf>
    <xf numFmtId="166" fontId="34" fillId="0" borderId="38" xfId="1" applyNumberFormat="1" applyFont="1" applyFill="1" applyBorder="1" applyAlignment="1">
      <alignment vertical="center"/>
    </xf>
    <xf numFmtId="166" fontId="34" fillId="0" borderId="10" xfId="1" applyNumberFormat="1" applyFont="1" applyFill="1" applyBorder="1" applyAlignment="1">
      <alignment vertical="center"/>
    </xf>
    <xf numFmtId="166" fontId="34" fillId="0" borderId="40" xfId="1" applyNumberFormat="1" applyFont="1" applyFill="1" applyBorder="1" applyAlignment="1">
      <alignment vertical="center"/>
    </xf>
    <xf numFmtId="166" fontId="34" fillId="2" borderId="11" xfId="1" applyNumberFormat="1" applyFont="1" applyFill="1" applyBorder="1" applyAlignment="1">
      <alignment vertical="center"/>
    </xf>
    <xf numFmtId="166" fontId="70" fillId="2" borderId="14" xfId="1" applyNumberFormat="1" applyFont="1" applyFill="1" applyBorder="1" applyAlignment="1">
      <alignment vertical="center"/>
    </xf>
    <xf numFmtId="166" fontId="52" fillId="0" borderId="11" xfId="1" applyNumberFormat="1" applyFont="1" applyFill="1" applyBorder="1" applyAlignment="1">
      <alignment vertical="center"/>
    </xf>
    <xf numFmtId="166" fontId="52" fillId="0" borderId="14" xfId="1" applyNumberFormat="1" applyFont="1" applyFill="1" applyBorder="1" applyAlignment="1">
      <alignment vertical="center"/>
    </xf>
    <xf numFmtId="166" fontId="52" fillId="0" borderId="10" xfId="1" applyNumberFormat="1" applyFont="1" applyFill="1" applyBorder="1" applyAlignment="1">
      <alignment vertical="center"/>
    </xf>
    <xf numFmtId="166" fontId="69" fillId="5" borderId="41" xfId="1" applyNumberFormat="1" applyFont="1" applyFill="1" applyBorder="1" applyAlignment="1">
      <alignment vertical="center"/>
    </xf>
    <xf numFmtId="166" fontId="69" fillId="5" borderId="35" xfId="1" applyNumberFormat="1" applyFont="1" applyFill="1" applyBorder="1" applyAlignment="1">
      <alignment vertical="center"/>
    </xf>
    <xf numFmtId="166" fontId="69" fillId="5" borderId="36" xfId="1" applyNumberFormat="1" applyFont="1" applyFill="1" applyBorder="1" applyAlignment="1">
      <alignment vertical="center"/>
    </xf>
    <xf numFmtId="166" fontId="52" fillId="5" borderId="41" xfId="1" applyNumberFormat="1" applyFont="1" applyFill="1" applyBorder="1" applyAlignment="1">
      <alignment vertical="center"/>
    </xf>
    <xf numFmtId="164" fontId="63" fillId="5" borderId="29" xfId="1" applyFont="1" applyFill="1" applyBorder="1"/>
    <xf numFmtId="166" fontId="52" fillId="5" borderId="43" xfId="1" applyNumberFormat="1" applyFont="1" applyFill="1" applyBorder="1" applyAlignment="1">
      <alignment vertical="center"/>
    </xf>
    <xf numFmtId="166" fontId="53" fillId="5" borderId="44" xfId="1" applyNumberFormat="1" applyFont="1" applyFill="1" applyBorder="1" applyAlignment="1">
      <alignment vertical="center"/>
    </xf>
    <xf numFmtId="166" fontId="52" fillId="5" borderId="44" xfId="1" applyNumberFormat="1" applyFont="1" applyFill="1" applyBorder="1" applyAlignment="1">
      <alignment vertical="center"/>
    </xf>
    <xf numFmtId="166" fontId="52" fillId="5" borderId="45" xfId="1" applyNumberFormat="1" applyFont="1" applyFill="1" applyBorder="1" applyAlignment="1">
      <alignment vertical="center"/>
    </xf>
    <xf numFmtId="166" fontId="52" fillId="5" borderId="46" xfId="1" applyNumberFormat="1" applyFont="1" applyFill="1" applyBorder="1" applyAlignment="1">
      <alignment vertical="center"/>
    </xf>
    <xf numFmtId="164" fontId="63" fillId="5" borderId="44" xfId="1" applyFont="1" applyFill="1" applyBorder="1"/>
    <xf numFmtId="164" fontId="72" fillId="0" borderId="8" xfId="1" applyFont="1" applyFill="1" applyBorder="1"/>
    <xf numFmtId="164" fontId="72" fillId="0" borderId="33" xfId="1" applyFont="1" applyFill="1" applyBorder="1"/>
    <xf numFmtId="164" fontId="72" fillId="0" borderId="26" xfId="1" applyFont="1" applyFill="1" applyBorder="1"/>
    <xf numFmtId="164" fontId="72" fillId="0" borderId="38" xfId="1" applyFont="1" applyFill="1" applyBorder="1"/>
    <xf numFmtId="164" fontId="72" fillId="0" borderId="25" xfId="1" applyFont="1" applyFill="1" applyBorder="1"/>
    <xf numFmtId="166" fontId="73" fillId="2" borderId="20" xfId="1" applyNumberFormat="1" applyFont="1" applyFill="1" applyBorder="1" applyAlignment="1">
      <alignment vertical="center"/>
    </xf>
    <xf numFmtId="164" fontId="74" fillId="2" borderId="0" xfId="1" applyFont="1" applyFill="1" applyBorder="1"/>
    <xf numFmtId="164" fontId="75" fillId="0" borderId="47" xfId="1" applyFont="1" applyBorder="1"/>
    <xf numFmtId="166" fontId="76" fillId="0" borderId="38" xfId="1" applyNumberFormat="1" applyFont="1" applyFill="1" applyBorder="1" applyAlignment="1">
      <alignment vertical="center"/>
    </xf>
    <xf numFmtId="164" fontId="74" fillId="0" borderId="0" xfId="1" applyFont="1" applyBorder="1"/>
    <xf numFmtId="166" fontId="77" fillId="0" borderId="0" xfId="1" applyNumberFormat="1" applyFont="1" applyFill="1" applyBorder="1"/>
    <xf numFmtId="166" fontId="77" fillId="0" borderId="25" xfId="1" applyNumberFormat="1" applyFont="1" applyFill="1" applyBorder="1"/>
    <xf numFmtId="166" fontId="78" fillId="0" borderId="38" xfId="1" applyNumberFormat="1" applyFont="1" applyFill="1" applyBorder="1"/>
    <xf numFmtId="166" fontId="78" fillId="0" borderId="25" xfId="1" applyNumberFormat="1" applyFont="1" applyFill="1" applyBorder="1"/>
    <xf numFmtId="166" fontId="79" fillId="2" borderId="0" xfId="1" applyNumberFormat="1" applyFont="1" applyFill="1" applyBorder="1"/>
    <xf numFmtId="166" fontId="80" fillId="0" borderId="38" xfId="1" applyNumberFormat="1" applyFont="1" applyFill="1" applyBorder="1" applyAlignment="1">
      <alignment vertical="center"/>
    </xf>
    <xf numFmtId="164" fontId="68" fillId="0" borderId="0" xfId="1" applyFont="1" applyBorder="1"/>
    <xf numFmtId="164" fontId="68" fillId="0" borderId="14" xfId="1" applyFont="1" applyBorder="1"/>
    <xf numFmtId="167" fontId="1" fillId="0" borderId="0" xfId="1" applyNumberFormat="1" applyFont="1" applyFill="1"/>
    <xf numFmtId="168" fontId="2" fillId="0" borderId="0" xfId="1" applyNumberFormat="1" applyFont="1" applyFill="1"/>
    <xf numFmtId="164" fontId="2" fillId="0" borderId="0" xfId="2" applyFont="1" applyFill="1" applyBorder="1"/>
    <xf numFmtId="164" fontId="2" fillId="2" borderId="0" xfId="2" applyFont="1" applyFill="1" applyBorder="1"/>
    <xf numFmtId="164" fontId="3" fillId="0" borderId="0" xfId="2" applyFont="1" applyBorder="1" applyAlignment="1" applyProtection="1">
      <alignment vertical="center"/>
      <protection locked="0"/>
    </xf>
    <xf numFmtId="164" fontId="2" fillId="0" borderId="0" xfId="2" applyFont="1" applyFill="1"/>
    <xf numFmtId="164" fontId="2" fillId="2" borderId="0" xfId="2" applyFont="1" applyFill="1"/>
    <xf numFmtId="164" fontId="2" fillId="0" borderId="0" xfId="2" applyFont="1"/>
    <xf numFmtId="164" fontId="4" fillId="0" borderId="0" xfId="2" applyFont="1" applyFill="1" applyBorder="1" applyAlignment="1" applyProtection="1">
      <alignment horizontal="centerContinuous"/>
      <protection locked="0"/>
    </xf>
    <xf numFmtId="1" fontId="5" fillId="2" borderId="0" xfId="2" applyNumberFormat="1" applyFont="1" applyFill="1" applyBorder="1" applyAlignment="1" applyProtection="1">
      <alignment horizontal="centerContinuous" vertical="center"/>
      <protection locked="0"/>
    </xf>
    <xf numFmtId="1" fontId="5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4" fillId="2" borderId="0" xfId="2" applyFont="1" applyFill="1" applyBorder="1" applyAlignment="1" applyProtection="1">
      <alignment horizontal="centerContinuous"/>
      <protection locked="0"/>
    </xf>
    <xf numFmtId="1" fontId="7" fillId="0" borderId="33" xfId="2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 applyProtection="1">
      <alignment horizontal="center" vertical="center"/>
      <protection locked="0"/>
    </xf>
    <xf numFmtId="164" fontId="7" fillId="2" borderId="0" xfId="2" applyFont="1" applyFill="1" applyBorder="1" applyAlignment="1" applyProtection="1">
      <alignment horizontal="center" vertical="center"/>
      <protection locked="0"/>
    </xf>
    <xf numFmtId="1" fontId="7" fillId="2" borderId="0" xfId="2" applyNumberFormat="1" applyFont="1" applyFill="1" applyBorder="1" applyAlignment="1" applyProtection="1">
      <alignment horizontal="center" vertical="center"/>
      <protection locked="0"/>
    </xf>
    <xf numFmtId="164" fontId="82" fillId="0" borderId="0" xfId="2" applyFont="1" applyBorder="1"/>
    <xf numFmtId="1" fontId="7" fillId="2" borderId="0" xfId="2" applyNumberFormat="1" applyFont="1" applyFill="1" applyBorder="1" applyAlignment="1" applyProtection="1">
      <alignment horizontal="centerContinuous" vertical="center"/>
      <protection locked="0"/>
    </xf>
    <xf numFmtId="164" fontId="83" fillId="0" borderId="14" xfId="2" applyFont="1" applyFill="1" applyBorder="1"/>
    <xf numFmtId="1" fontId="7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2" applyNumberFormat="1" applyFont="1" applyFill="1" applyBorder="1" applyAlignment="1" applyProtection="1">
      <alignment horizontal="centerContinuous" vertical="center"/>
      <protection locked="0"/>
    </xf>
    <xf numFmtId="164" fontId="87" fillId="0" borderId="8" xfId="2" applyFont="1" applyBorder="1" applyAlignment="1" applyProtection="1">
      <alignment horizontal="center" vertical="center"/>
      <protection locked="0"/>
    </xf>
    <xf numFmtId="164" fontId="88" fillId="0" borderId="19" xfId="2" applyFont="1" applyFill="1" applyBorder="1" applyAlignment="1" applyProtection="1">
      <alignment horizontal="center" vertical="center" wrapText="1"/>
      <protection locked="0"/>
    </xf>
    <xf numFmtId="164" fontId="88" fillId="0" borderId="37" xfId="2" applyFont="1" applyFill="1" applyBorder="1" applyAlignment="1" applyProtection="1">
      <alignment horizontal="center" vertical="center" wrapText="1"/>
      <protection locked="0"/>
    </xf>
    <xf numFmtId="164" fontId="88" fillId="0" borderId="16" xfId="2" applyFont="1" applyFill="1" applyBorder="1" applyAlignment="1" applyProtection="1">
      <alignment horizontal="center" vertical="center" wrapText="1"/>
      <protection locked="0"/>
    </xf>
    <xf numFmtId="164" fontId="88" fillId="0" borderId="18" xfId="2" applyFont="1" applyFill="1" applyBorder="1" applyAlignment="1" applyProtection="1">
      <alignment horizontal="center" vertical="center" wrapText="1"/>
      <protection locked="0"/>
    </xf>
    <xf numFmtId="164" fontId="89" fillId="0" borderId="10" xfId="2" applyFont="1" applyBorder="1" applyAlignment="1" applyProtection="1">
      <alignment horizontal="center" vertical="center"/>
      <protection locked="0"/>
    </xf>
    <xf numFmtId="164" fontId="90" fillId="0" borderId="37" xfId="2" applyFont="1" applyFill="1" applyBorder="1" applyAlignment="1" applyProtection="1">
      <alignment horizontal="center" vertical="center" wrapText="1"/>
      <protection locked="0"/>
    </xf>
    <xf numFmtId="164" fontId="10" fillId="0" borderId="37" xfId="2" applyFont="1" applyFill="1" applyBorder="1" applyAlignment="1" applyProtection="1">
      <alignment horizontal="center" vertical="center" wrapText="1"/>
      <protection locked="0"/>
    </xf>
    <xf numFmtId="164" fontId="91" fillId="3" borderId="8" xfId="2" applyFont="1" applyFill="1" applyBorder="1" applyAlignment="1">
      <alignment vertical="center" wrapText="1"/>
    </xf>
    <xf numFmtId="164" fontId="2" fillId="3" borderId="33" xfId="2" applyFont="1" applyFill="1" applyBorder="1"/>
    <xf numFmtId="164" fontId="2" fillId="3" borderId="8" xfId="2" applyFont="1" applyFill="1" applyBorder="1"/>
    <xf numFmtId="164" fontId="2" fillId="3" borderId="26" xfId="2" applyFont="1" applyFill="1" applyBorder="1"/>
    <xf numFmtId="164" fontId="92" fillId="0" borderId="38" xfId="2" applyFont="1" applyFill="1" applyBorder="1" applyAlignment="1">
      <alignment vertical="center"/>
    </xf>
    <xf numFmtId="166" fontId="94" fillId="0" borderId="0" xfId="2" applyNumberFormat="1" applyFont="1" applyFill="1" applyBorder="1" applyAlignment="1">
      <alignment horizontal="center" vertical="center"/>
    </xf>
    <xf numFmtId="166" fontId="94" fillId="0" borderId="38" xfId="2" applyNumberFormat="1" applyFont="1" applyFill="1" applyBorder="1" applyAlignment="1">
      <alignment horizontal="center" vertical="center"/>
    </xf>
    <xf numFmtId="166" fontId="95" fillId="0" borderId="0" xfId="2" applyNumberFormat="1" applyFont="1" applyFill="1" applyBorder="1" applyAlignment="1">
      <alignment horizontal="center" vertical="center"/>
    </xf>
    <xf numFmtId="166" fontId="95" fillId="0" borderId="38" xfId="2" applyNumberFormat="1" applyFont="1" applyFill="1" applyBorder="1" applyAlignment="1">
      <alignment horizontal="center" vertical="center"/>
    </xf>
    <xf numFmtId="166" fontId="95" fillId="0" borderId="25" xfId="2" applyNumberFormat="1" applyFont="1" applyFill="1" applyBorder="1" applyAlignment="1">
      <alignment horizontal="center" vertical="center"/>
    </xf>
    <xf numFmtId="164" fontId="87" fillId="0" borderId="38" xfId="2" applyFont="1" applyFill="1" applyBorder="1" applyAlignment="1">
      <alignment vertical="center"/>
    </xf>
    <xf numFmtId="166" fontId="97" fillId="0" borderId="0" xfId="2" applyNumberFormat="1" applyFont="1" applyFill="1" applyBorder="1" applyAlignment="1">
      <alignment horizontal="center" vertical="center"/>
    </xf>
    <xf numFmtId="166" fontId="97" fillId="0" borderId="38" xfId="2" applyNumberFormat="1" applyFont="1" applyFill="1" applyBorder="1" applyAlignment="1">
      <alignment horizontal="center" vertical="center"/>
    </xf>
    <xf numFmtId="166" fontId="98" fillId="0" borderId="0" xfId="2" applyNumberFormat="1" applyFont="1" applyFill="1" applyBorder="1" applyAlignment="1">
      <alignment horizontal="center" vertical="center"/>
    </xf>
    <xf numFmtId="166" fontId="98" fillId="0" borderId="38" xfId="2" applyNumberFormat="1" applyFont="1" applyFill="1" applyBorder="1" applyAlignment="1">
      <alignment horizontal="center" vertical="center"/>
    </xf>
    <xf numFmtId="166" fontId="98" fillId="0" borderId="25" xfId="2" applyNumberFormat="1" applyFont="1" applyFill="1" applyBorder="1" applyAlignment="1">
      <alignment horizontal="center" vertical="center"/>
    </xf>
    <xf numFmtId="164" fontId="94" fillId="3" borderId="38" xfId="2" applyFont="1" applyFill="1" applyBorder="1" applyAlignment="1">
      <alignment vertical="center" wrapText="1"/>
    </xf>
    <xf numFmtId="164" fontId="99" fillId="3" borderId="0" xfId="2" applyFont="1" applyFill="1" applyBorder="1"/>
    <xf numFmtId="164" fontId="99" fillId="3" borderId="38" xfId="2" applyFont="1" applyFill="1" applyBorder="1"/>
    <xf numFmtId="164" fontId="100" fillId="3" borderId="0" xfId="2" applyFont="1" applyFill="1" applyBorder="1"/>
    <xf numFmtId="164" fontId="100" fillId="3" borderId="38" xfId="2" applyFont="1" applyFill="1" applyBorder="1"/>
    <xf numFmtId="164" fontId="100" fillId="3" borderId="25" xfId="2" applyFont="1" applyFill="1" applyBorder="1"/>
    <xf numFmtId="164" fontId="101" fillId="3" borderId="8" xfId="2" applyFont="1" applyFill="1" applyBorder="1" applyAlignment="1">
      <alignment vertical="center" wrapText="1"/>
    </xf>
    <xf numFmtId="164" fontId="1" fillId="3" borderId="33" xfId="2" applyFont="1" applyFill="1" applyBorder="1"/>
    <xf numFmtId="164" fontId="1" fillId="3" borderId="8" xfId="2" applyFont="1" applyFill="1" applyBorder="1"/>
    <xf numFmtId="164" fontId="1" fillId="3" borderId="26" xfId="2" applyFont="1" applyFill="1" applyBorder="1"/>
    <xf numFmtId="164" fontId="102" fillId="0" borderId="38" xfId="2" applyFont="1" applyFill="1" applyBorder="1" applyAlignment="1">
      <alignment vertical="center" wrapText="1"/>
    </xf>
    <xf numFmtId="166" fontId="104" fillId="0" borderId="38" xfId="2" applyNumberFormat="1" applyFont="1" applyFill="1" applyBorder="1" applyAlignment="1">
      <alignment horizontal="center" vertical="center"/>
    </xf>
    <xf numFmtId="166" fontId="105" fillId="0" borderId="0" xfId="2" applyNumberFormat="1" applyFont="1" applyFill="1" applyBorder="1" applyAlignment="1">
      <alignment horizontal="center" vertical="center"/>
    </xf>
    <xf numFmtId="166" fontId="105" fillId="0" borderId="38" xfId="2" applyNumberFormat="1" applyFont="1" applyFill="1" applyBorder="1" applyAlignment="1">
      <alignment horizontal="center" vertical="center"/>
    </xf>
    <xf numFmtId="166" fontId="105" fillId="0" borderId="25" xfId="2" applyNumberFormat="1" applyFont="1" applyFill="1" applyBorder="1" applyAlignment="1">
      <alignment horizontal="center" vertical="center"/>
    </xf>
    <xf numFmtId="164" fontId="106" fillId="0" borderId="38" xfId="2" applyFont="1" applyFill="1" applyBorder="1" applyAlignment="1">
      <alignment vertical="center" wrapText="1"/>
    </xf>
    <xf numFmtId="166" fontId="108" fillId="0" borderId="38" xfId="2" applyNumberFormat="1" applyFont="1" applyFill="1" applyBorder="1" applyAlignment="1">
      <alignment horizontal="center" vertical="center"/>
    </xf>
    <xf numFmtId="164" fontId="109" fillId="0" borderId="38" xfId="2" applyFont="1" applyFill="1" applyBorder="1" applyAlignment="1">
      <alignment vertical="center"/>
    </xf>
    <xf numFmtId="166" fontId="108" fillId="0" borderId="0" xfId="2" applyNumberFormat="1" applyFont="1" applyFill="1" applyBorder="1" applyAlignment="1">
      <alignment horizontal="center" vertical="center"/>
    </xf>
    <xf numFmtId="166" fontId="110" fillId="0" borderId="0" xfId="2" applyNumberFormat="1" applyFont="1" applyFill="1" applyBorder="1" applyAlignment="1">
      <alignment horizontal="center" vertical="center"/>
    </xf>
    <xf numFmtId="164" fontId="68" fillId="0" borderId="0" xfId="2" applyFont="1" applyFill="1"/>
    <xf numFmtId="164" fontId="68" fillId="2" borderId="0" xfId="2" applyFont="1" applyFill="1"/>
    <xf numFmtId="164" fontId="68" fillId="0" borderId="0" xfId="2" applyFont="1"/>
    <xf numFmtId="166" fontId="95" fillId="4" borderId="25" xfId="2" applyNumberFormat="1" applyFont="1" applyFill="1" applyBorder="1" applyAlignment="1">
      <alignment horizontal="center" vertical="center"/>
    </xf>
    <xf numFmtId="166" fontId="98" fillId="4" borderId="25" xfId="2" applyNumberFormat="1" applyFont="1" applyFill="1" applyBorder="1" applyAlignment="1">
      <alignment horizontal="center" vertical="center"/>
    </xf>
    <xf numFmtId="164" fontId="111" fillId="0" borderId="38" xfId="2" applyFont="1" applyFill="1" applyBorder="1" applyAlignment="1">
      <alignment vertical="center" wrapText="1"/>
    </xf>
    <xf numFmtId="164" fontId="99" fillId="0" borderId="0" xfId="2" applyFont="1" applyFill="1" applyBorder="1"/>
    <xf numFmtId="164" fontId="99" fillId="0" borderId="38" xfId="2" applyFont="1" applyFill="1" applyBorder="1"/>
    <xf numFmtId="164" fontId="100" fillId="0" borderId="0" xfId="2" applyFont="1" applyFill="1" applyBorder="1"/>
    <xf numFmtId="164" fontId="100" fillId="0" borderId="38" xfId="2" applyFont="1" applyFill="1" applyBorder="1"/>
    <xf numFmtId="164" fontId="100" fillId="0" borderId="25" xfId="2" applyFont="1" applyFill="1" applyBorder="1"/>
    <xf numFmtId="166" fontId="95" fillId="4" borderId="38" xfId="2" applyNumberFormat="1" applyFont="1" applyFill="1" applyBorder="1" applyAlignment="1">
      <alignment horizontal="center" vertical="center"/>
    </xf>
    <xf numFmtId="164" fontId="94" fillId="7" borderId="38" xfId="2" applyFont="1" applyFill="1" applyBorder="1" applyAlignment="1">
      <alignment vertical="center" wrapText="1"/>
    </xf>
    <xf numFmtId="164" fontId="99" fillId="7" borderId="0" xfId="2" applyFont="1" applyFill="1" applyBorder="1"/>
    <xf numFmtId="164" fontId="99" fillId="7" borderId="38" xfId="2" applyFont="1" applyFill="1" applyBorder="1"/>
    <xf numFmtId="164" fontId="100" fillId="7" borderId="0" xfId="2" applyFont="1" applyFill="1" applyBorder="1"/>
    <xf numFmtId="164" fontId="100" fillId="7" borderId="38" xfId="2" applyFont="1" applyFill="1" applyBorder="1"/>
    <xf numFmtId="166" fontId="98" fillId="7" borderId="25" xfId="2" applyNumberFormat="1" applyFont="1" applyFill="1" applyBorder="1" applyAlignment="1">
      <alignment horizontal="center" vertical="center"/>
    </xf>
    <xf numFmtId="164" fontId="112" fillId="6" borderId="38" xfId="2" applyFont="1" applyFill="1" applyBorder="1" applyAlignment="1">
      <alignment vertical="center" wrapText="1"/>
    </xf>
    <xf numFmtId="164" fontId="112" fillId="6" borderId="45" xfId="2" applyFont="1" applyFill="1" applyBorder="1" applyAlignment="1">
      <alignment vertical="center" wrapText="1"/>
    </xf>
    <xf numFmtId="166" fontId="97" fillId="0" borderId="44" xfId="2" applyNumberFormat="1" applyFont="1" applyFill="1" applyBorder="1" applyAlignment="1">
      <alignment horizontal="center" vertical="center"/>
    </xf>
    <xf numFmtId="166" fontId="97" fillId="0" borderId="45" xfId="2" applyNumberFormat="1" applyFont="1" applyFill="1" applyBorder="1" applyAlignment="1">
      <alignment horizontal="center" vertical="center"/>
    </xf>
    <xf numFmtId="166" fontId="98" fillId="0" borderId="44" xfId="2" applyNumberFormat="1" applyFont="1" applyFill="1" applyBorder="1" applyAlignment="1">
      <alignment horizontal="center" vertical="center"/>
    </xf>
    <xf numFmtId="166" fontId="98" fillId="0" borderId="45" xfId="2" applyNumberFormat="1" applyFont="1" applyFill="1" applyBorder="1" applyAlignment="1">
      <alignment horizontal="center" vertical="center"/>
    </xf>
    <xf numFmtId="166" fontId="114" fillId="0" borderId="0" xfId="2" applyNumberFormat="1" applyFont="1" applyFill="1" applyBorder="1" applyAlignment="1">
      <alignment horizontal="center" vertical="center"/>
    </xf>
    <xf numFmtId="166" fontId="115" fillId="0" borderId="38" xfId="2" applyNumberFormat="1" applyFont="1" applyFill="1" applyBorder="1" applyAlignment="1">
      <alignment horizontal="center" vertical="center"/>
    </xf>
    <xf numFmtId="166" fontId="97" fillId="0" borderId="20" xfId="2" applyNumberFormat="1" applyFont="1" applyFill="1" applyBorder="1" applyAlignment="1">
      <alignment horizontal="center" vertical="center"/>
    </xf>
    <xf numFmtId="164" fontId="87" fillId="6" borderId="0" xfId="2" applyFont="1" applyFill="1" applyBorder="1" applyAlignment="1">
      <alignment vertical="center" wrapText="1"/>
    </xf>
    <xf numFmtId="166" fontId="98" fillId="4" borderId="38" xfId="2" applyNumberFormat="1" applyFont="1" applyFill="1" applyBorder="1" applyAlignment="1">
      <alignment horizontal="center" vertical="center"/>
    </xf>
    <xf numFmtId="164" fontId="87" fillId="6" borderId="45" xfId="2" applyFont="1" applyFill="1" applyBorder="1" applyAlignment="1">
      <alignment vertical="center" wrapText="1"/>
    </xf>
    <xf numFmtId="166" fontId="97" fillId="0" borderId="43" xfId="2" applyNumberFormat="1" applyFont="1" applyFill="1" applyBorder="1" applyAlignment="1">
      <alignment horizontal="center" vertical="center"/>
    </xf>
    <xf numFmtId="166" fontId="98" fillId="0" borderId="46" xfId="2" applyNumberFormat="1" applyFont="1" applyFill="1" applyBorder="1" applyAlignment="1">
      <alignment horizontal="center" vertical="center"/>
    </xf>
    <xf numFmtId="164" fontId="116" fillId="7" borderId="38" xfId="2" applyFont="1" applyFill="1" applyBorder="1"/>
    <xf numFmtId="166" fontId="117" fillId="7" borderId="25" xfId="2" applyNumberFormat="1" applyFont="1" applyFill="1" applyBorder="1" applyAlignment="1">
      <alignment horizontal="center" vertical="center"/>
    </xf>
    <xf numFmtId="166" fontId="114" fillId="0" borderId="38" xfId="2" applyNumberFormat="1" applyFont="1" applyFill="1" applyBorder="1" applyAlignment="1">
      <alignment horizontal="center" vertical="center"/>
    </xf>
    <xf numFmtId="166" fontId="95" fillId="4" borderId="0" xfId="2" applyNumberFormat="1" applyFont="1" applyFill="1" applyBorder="1" applyAlignment="1">
      <alignment horizontal="center" vertical="center"/>
    </xf>
    <xf numFmtId="164" fontId="97" fillId="7" borderId="38" xfId="2" applyFont="1" applyFill="1" applyBorder="1" applyAlignment="1">
      <alignment vertical="center" wrapText="1"/>
    </xf>
    <xf numFmtId="166" fontId="2" fillId="0" borderId="0" xfId="2" applyNumberFormat="1" applyFont="1" applyFill="1"/>
    <xf numFmtId="164" fontId="87" fillId="0" borderId="42" xfId="2" applyFont="1" applyFill="1" applyBorder="1" applyAlignment="1">
      <alignment vertical="center"/>
    </xf>
    <xf numFmtId="166" fontId="97" fillId="0" borderId="32" xfId="2" applyNumberFormat="1" applyFont="1" applyFill="1" applyBorder="1" applyAlignment="1">
      <alignment horizontal="center" vertical="center"/>
    </xf>
    <xf numFmtId="166" fontId="97" fillId="0" borderId="29" xfId="2" applyNumberFormat="1" applyFont="1" applyFill="1" applyBorder="1" applyAlignment="1">
      <alignment horizontal="center" vertical="center"/>
    </xf>
    <xf numFmtId="166" fontId="97" fillId="0" borderId="42" xfId="2" applyNumberFormat="1" applyFont="1" applyFill="1" applyBorder="1" applyAlignment="1">
      <alignment horizontal="center" vertical="center"/>
    </xf>
    <xf numFmtId="166" fontId="98" fillId="0" borderId="29" xfId="2" applyNumberFormat="1" applyFont="1" applyFill="1" applyBorder="1" applyAlignment="1">
      <alignment horizontal="center" vertical="center"/>
    </xf>
    <xf numFmtId="166" fontId="98" fillId="0" borderId="42" xfId="2" applyNumberFormat="1" applyFont="1" applyFill="1" applyBorder="1" applyAlignment="1">
      <alignment horizontal="center" vertical="center"/>
    </xf>
    <xf numFmtId="166" fontId="98" fillId="0" borderId="30" xfId="2" applyNumberFormat="1" applyFont="1" applyFill="1" applyBorder="1" applyAlignment="1">
      <alignment horizontal="center" vertical="center"/>
    </xf>
    <xf numFmtId="164" fontId="99" fillId="7" borderId="20" xfId="2" applyFont="1" applyFill="1" applyBorder="1"/>
    <xf numFmtId="164" fontId="99" fillId="7" borderId="25" xfId="2" applyFont="1" applyFill="1" applyBorder="1"/>
    <xf numFmtId="164" fontId="92" fillId="6" borderId="38" xfId="2" applyFont="1" applyFill="1" applyBorder="1" applyAlignment="1">
      <alignment vertical="center"/>
    </xf>
    <xf numFmtId="166" fontId="94" fillId="6" borderId="20" xfId="2" applyNumberFormat="1" applyFont="1" applyFill="1" applyBorder="1" applyAlignment="1">
      <alignment horizontal="center" vertical="center"/>
    </xf>
    <xf numFmtId="166" fontId="94" fillId="6" borderId="0" xfId="2" applyNumberFormat="1" applyFont="1" applyFill="1" applyBorder="1" applyAlignment="1">
      <alignment horizontal="center" vertical="center"/>
    </xf>
    <xf numFmtId="166" fontId="94" fillId="6" borderId="38" xfId="2" applyNumberFormat="1" applyFont="1" applyFill="1" applyBorder="1" applyAlignment="1">
      <alignment horizontal="center" vertical="center"/>
    </xf>
    <xf numFmtId="166" fontId="94" fillId="4" borderId="0" xfId="2" applyNumberFormat="1" applyFont="1" applyFill="1" applyBorder="1" applyAlignment="1">
      <alignment horizontal="center" vertical="center"/>
    </xf>
    <xf numFmtId="166" fontId="94" fillId="4" borderId="38" xfId="2" applyNumberFormat="1" applyFont="1" applyFill="1" applyBorder="1" applyAlignment="1">
      <alignment horizontal="center" vertical="center"/>
    </xf>
    <xf numFmtId="166" fontId="94" fillId="4" borderId="25" xfId="2" applyNumberFormat="1" applyFont="1" applyFill="1" applyBorder="1" applyAlignment="1">
      <alignment horizontal="center" vertical="center"/>
    </xf>
    <xf numFmtId="166" fontId="97" fillId="4" borderId="0" xfId="2" applyNumberFormat="1" applyFont="1" applyFill="1" applyBorder="1" applyAlignment="1">
      <alignment horizontal="center" vertical="center"/>
    </xf>
    <xf numFmtId="166" fontId="97" fillId="4" borderId="38" xfId="2" applyNumberFormat="1" applyFont="1" applyFill="1" applyBorder="1" applyAlignment="1">
      <alignment horizontal="center" vertical="center"/>
    </xf>
    <xf numFmtId="166" fontId="97" fillId="4" borderId="25" xfId="2" applyNumberFormat="1" applyFont="1" applyFill="1" applyBorder="1" applyAlignment="1">
      <alignment horizontal="center" vertical="center"/>
    </xf>
    <xf numFmtId="164" fontId="87" fillId="0" borderId="10" xfId="2" applyFont="1" applyFill="1" applyBorder="1" applyAlignment="1">
      <alignment vertical="center"/>
    </xf>
    <xf numFmtId="166" fontId="97" fillId="0" borderId="11" xfId="2" applyNumberFormat="1" applyFont="1" applyFill="1" applyBorder="1" applyAlignment="1">
      <alignment horizontal="center" vertical="center"/>
    </xf>
    <xf numFmtId="166" fontId="97" fillId="0" borderId="14" xfId="2" applyNumberFormat="1" applyFont="1" applyFill="1" applyBorder="1" applyAlignment="1">
      <alignment horizontal="center" vertical="center"/>
    </xf>
    <xf numFmtId="166" fontId="97" fillId="0" borderId="10" xfId="2" applyNumberFormat="1" applyFont="1" applyFill="1" applyBorder="1" applyAlignment="1">
      <alignment horizontal="center" vertical="center"/>
    </xf>
    <xf numFmtId="166" fontId="97" fillId="4" borderId="14" xfId="2" applyNumberFormat="1" applyFont="1" applyFill="1" applyBorder="1" applyAlignment="1">
      <alignment horizontal="center" vertical="center"/>
    </xf>
    <xf numFmtId="166" fontId="97" fillId="4" borderId="10" xfId="2" applyNumberFormat="1" applyFont="1" applyFill="1" applyBorder="1" applyAlignment="1">
      <alignment horizontal="center" vertical="center"/>
    </xf>
    <xf numFmtId="166" fontId="97" fillId="4" borderId="40" xfId="2" applyNumberFormat="1" applyFont="1" applyFill="1" applyBorder="1" applyAlignment="1">
      <alignment horizontal="center" vertical="center"/>
    </xf>
    <xf numFmtId="1" fontId="26" fillId="2" borderId="33" xfId="2" applyNumberFormat="1" applyFont="1" applyFill="1" applyBorder="1" applyAlignment="1" applyProtection="1">
      <alignment horizontal="center" vertical="center" wrapText="1"/>
      <protection locked="0"/>
    </xf>
    <xf numFmtId="164" fontId="27" fillId="2" borderId="33" xfId="2" applyFont="1" applyFill="1" applyBorder="1" applyAlignment="1" applyProtection="1">
      <alignment horizontal="center" vertical="center" wrapText="1"/>
      <protection locked="0"/>
    </xf>
    <xf numFmtId="1" fontId="89" fillId="0" borderId="39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33" xfId="2" applyNumberFormat="1" applyFont="1" applyFill="1" applyBorder="1" applyAlignment="1" applyProtection="1">
      <alignment horizontal="center" vertical="center" wrapText="1"/>
      <protection locked="0"/>
    </xf>
    <xf numFmtId="1" fontId="89" fillId="0" borderId="26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2" applyFont="1" applyBorder="1" applyAlignment="1" applyProtection="1">
      <alignment horizontal="center" vertical="center"/>
      <protection locked="0"/>
    </xf>
    <xf numFmtId="1" fontId="26" fillId="2" borderId="14" xfId="2" applyNumberFormat="1" applyFont="1" applyFill="1" applyBorder="1" applyAlignment="1" applyProtection="1">
      <alignment horizontal="center" vertical="center" wrapText="1"/>
      <protection locked="0"/>
    </xf>
    <xf numFmtId="164" fontId="27" fillId="2" borderId="14" xfId="2" applyFont="1" applyFill="1" applyBorder="1" applyAlignment="1" applyProtection="1">
      <alignment horizontal="center" vertical="center" wrapText="1"/>
      <protection locked="0"/>
    </xf>
    <xf numFmtId="164" fontId="32" fillId="0" borderId="20" xfId="2" applyFont="1" applyBorder="1" applyAlignment="1" applyProtection="1">
      <alignment horizontal="center" vertical="center"/>
      <protection locked="0"/>
    </xf>
    <xf numFmtId="164" fontId="14" fillId="0" borderId="37" xfId="2" applyFont="1" applyFill="1" applyBorder="1" applyAlignment="1" applyProtection="1">
      <alignment horizontal="center" vertical="center" wrapText="1"/>
      <protection locked="0"/>
    </xf>
    <xf numFmtId="164" fontId="14" fillId="0" borderId="16" xfId="2" applyFont="1" applyFill="1" applyBorder="1" applyAlignment="1" applyProtection="1">
      <alignment horizontal="center" vertical="center" wrapText="1"/>
      <protection locked="0"/>
    </xf>
    <xf numFmtId="164" fontId="14" fillId="0" borderId="19" xfId="2" applyFont="1" applyFill="1" applyBorder="1" applyAlignment="1" applyProtection="1">
      <alignment horizontal="center" vertical="center" wrapText="1"/>
      <protection locked="0"/>
    </xf>
    <xf numFmtId="164" fontId="29" fillId="0" borderId="37" xfId="2" applyFont="1" applyFill="1" applyBorder="1" applyAlignment="1" applyProtection="1">
      <alignment horizontal="center" vertical="center" wrapText="1"/>
      <protection locked="0"/>
    </xf>
    <xf numFmtId="164" fontId="29" fillId="0" borderId="16" xfId="2" applyFont="1" applyFill="1" applyBorder="1" applyAlignment="1" applyProtection="1">
      <alignment horizontal="center" vertical="center" wrapText="1"/>
      <protection locked="0"/>
    </xf>
    <xf numFmtId="164" fontId="29" fillId="0" borderId="19" xfId="2" applyFont="1" applyFill="1" applyBorder="1" applyAlignment="1" applyProtection="1">
      <alignment horizontal="center" vertical="center" wrapText="1"/>
      <protection locked="0"/>
    </xf>
    <xf numFmtId="164" fontId="7" fillId="2" borderId="38" xfId="2" applyFont="1" applyFill="1" applyBorder="1" applyAlignment="1" applyProtection="1">
      <alignment horizontal="center" vertical="center" wrapText="1"/>
      <protection locked="0"/>
    </xf>
    <xf numFmtId="1" fontId="30" fillId="0" borderId="10" xfId="2" applyNumberFormat="1" applyFont="1" applyFill="1" applyBorder="1" applyAlignment="1" applyProtection="1">
      <alignment horizontal="centerContinuous" vertical="center"/>
      <protection locked="0"/>
    </xf>
    <xf numFmtId="166" fontId="14" fillId="0" borderId="38" xfId="2" applyNumberFormat="1" applyFont="1" applyFill="1" applyBorder="1" applyAlignment="1" applyProtection="1">
      <alignment horizontal="center" vertical="center"/>
      <protection locked="0"/>
    </xf>
    <xf numFmtId="164" fontId="27" fillId="2" borderId="25" xfId="2" applyFont="1" applyFill="1" applyBorder="1" applyAlignment="1" applyProtection="1">
      <alignment horizontal="center" vertical="center" wrapText="1"/>
      <protection locked="0"/>
    </xf>
    <xf numFmtId="1" fontId="14" fillId="0" borderId="10" xfId="2" applyNumberFormat="1" applyFont="1" applyFill="1" applyBorder="1" applyAlignment="1" applyProtection="1">
      <alignment horizontal="centerContinuous" vertical="center"/>
      <protection locked="0"/>
    </xf>
    <xf numFmtId="1" fontId="14" fillId="0" borderId="11" xfId="2" applyNumberFormat="1" applyFont="1" applyFill="1" applyBorder="1" applyAlignment="1" applyProtection="1">
      <alignment horizontal="centerContinuous" vertical="center"/>
      <protection locked="0"/>
    </xf>
    <xf numFmtId="169" fontId="121" fillId="8" borderId="16" xfId="2" applyNumberFormat="1" applyFont="1" applyFill="1" applyBorder="1" applyAlignment="1">
      <alignment horizontal="centerContinuous" vertical="center"/>
    </xf>
    <xf numFmtId="49" fontId="7" fillId="2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Continuous" vertical="center"/>
      <protection locked="0"/>
    </xf>
    <xf numFmtId="1" fontId="30" fillId="0" borderId="14" xfId="2" applyNumberFormat="1" applyFont="1" applyFill="1" applyBorder="1" applyAlignment="1">
      <alignment horizontal="centerContinuous" vertical="center"/>
    </xf>
    <xf numFmtId="164" fontId="31" fillId="2" borderId="18" xfId="2" applyFont="1" applyFill="1" applyBorder="1" applyAlignment="1" applyProtection="1">
      <alignment horizontal="center" vertical="center"/>
      <protection locked="0"/>
    </xf>
    <xf numFmtId="1" fontId="30" fillId="0" borderId="16" xfId="2" applyNumberFormat="1" applyFont="1" applyFill="1" applyBorder="1" applyAlignment="1" applyProtection="1">
      <alignment horizontal="centerContinuous" vertical="center"/>
      <protection locked="0"/>
    </xf>
    <xf numFmtId="164" fontId="122" fillId="0" borderId="20" xfId="2" applyFont="1" applyBorder="1" applyAlignment="1" applyProtection="1">
      <alignment horizontal="left" vertical="center" wrapText="1"/>
      <protection locked="0"/>
    </xf>
    <xf numFmtId="166" fontId="33" fillId="0" borderId="20" xfId="2" applyNumberFormat="1" applyFont="1" applyFill="1" applyBorder="1" applyAlignment="1">
      <alignment vertical="center"/>
    </xf>
    <xf numFmtId="166" fontId="33" fillId="0" borderId="0" xfId="2" applyNumberFormat="1" applyFont="1" applyFill="1" applyBorder="1" applyAlignment="1">
      <alignment vertical="center"/>
    </xf>
    <xf numFmtId="166" fontId="33" fillId="0" borderId="8" xfId="2" applyNumberFormat="1" applyFont="1" applyFill="1" applyBorder="1" applyAlignment="1">
      <alignment vertical="center"/>
    </xf>
    <xf numFmtId="166" fontId="33" fillId="0" borderId="26" xfId="2" applyNumberFormat="1" applyFont="1" applyFill="1" applyBorder="1" applyAlignment="1">
      <alignment vertical="center"/>
    </xf>
    <xf numFmtId="166" fontId="33" fillId="0" borderId="33" xfId="2" applyNumberFormat="1" applyFont="1" applyFill="1" applyBorder="1" applyAlignment="1">
      <alignment vertical="center"/>
    </xf>
    <xf numFmtId="166" fontId="34" fillId="2" borderId="39" xfId="2" applyNumberFormat="1" applyFont="1" applyFill="1" applyBorder="1" applyAlignment="1">
      <alignment vertical="center"/>
    </xf>
    <xf numFmtId="166" fontId="34" fillId="0" borderId="39" xfId="2" applyNumberFormat="1" applyFont="1" applyFill="1" applyBorder="1" applyAlignment="1">
      <alignment vertical="center"/>
    </xf>
    <xf numFmtId="166" fontId="34" fillId="0" borderId="33" xfId="2" applyNumberFormat="1" applyFont="1" applyFill="1" applyBorder="1" applyAlignment="1">
      <alignment vertical="center"/>
    </xf>
    <xf numFmtId="166" fontId="34" fillId="0" borderId="26" xfId="2" applyNumberFormat="1" applyFont="1" applyFill="1" applyBorder="1" applyAlignment="1">
      <alignment vertical="center"/>
    </xf>
    <xf numFmtId="166" fontId="23" fillId="0" borderId="8" xfId="2" applyNumberFormat="1" applyFont="1" applyFill="1" applyBorder="1" applyAlignment="1">
      <alignment vertical="center"/>
    </xf>
    <xf numFmtId="166" fontId="23" fillId="0" borderId="39" xfId="2" applyNumberFormat="1" applyFont="1" applyFill="1" applyBorder="1" applyAlignment="1">
      <alignment vertical="center"/>
    </xf>
    <xf numFmtId="166" fontId="23" fillId="0" borderId="33" xfId="2" applyNumberFormat="1" applyFont="1" applyFill="1" applyBorder="1" applyAlignment="1">
      <alignment vertical="center"/>
    </xf>
    <xf numFmtId="166" fontId="23" fillId="0" borderId="26" xfId="2" applyNumberFormat="1" applyFont="1" applyFill="1" applyBorder="1" applyAlignment="1">
      <alignment vertical="center"/>
    </xf>
    <xf numFmtId="166" fontId="11" fillId="2" borderId="0" xfId="2" applyNumberFormat="1" applyFont="1" applyFill="1" applyBorder="1" applyAlignment="1">
      <alignment vertical="center"/>
    </xf>
    <xf numFmtId="166" fontId="34" fillId="0" borderId="8" xfId="2" applyNumberFormat="1" applyFont="1" applyFill="1" applyBorder="1" applyAlignment="1">
      <alignment vertical="center"/>
    </xf>
    <xf numFmtId="164" fontId="88" fillId="9" borderId="16" xfId="2" applyFont="1" applyFill="1" applyBorder="1" applyAlignment="1" applyProtection="1">
      <alignment horizontal="left" vertical="center" wrapText="1"/>
      <protection locked="0"/>
    </xf>
    <xf numFmtId="166" fontId="35" fillId="9" borderId="16" xfId="2" applyNumberFormat="1" applyFont="1" applyFill="1" applyBorder="1" applyAlignment="1">
      <alignment vertical="center"/>
    </xf>
    <xf numFmtId="166" fontId="35" fillId="9" borderId="18" xfId="2" applyNumberFormat="1" applyFont="1" applyFill="1" applyBorder="1" applyAlignment="1">
      <alignment vertical="center"/>
    </xf>
    <xf numFmtId="166" fontId="35" fillId="9" borderId="37" xfId="2" applyNumberFormat="1" applyFont="1" applyFill="1" applyBorder="1" applyAlignment="1">
      <alignment vertical="center"/>
    </xf>
    <xf numFmtId="166" fontId="35" fillId="9" borderId="19" xfId="2" applyNumberFormat="1" applyFont="1" applyFill="1" applyBorder="1" applyAlignment="1">
      <alignment vertical="center"/>
    </xf>
    <xf numFmtId="166" fontId="35" fillId="0" borderId="0" xfId="2" applyNumberFormat="1" applyFont="1" applyFill="1" applyBorder="1" applyAlignment="1">
      <alignment vertical="center"/>
    </xf>
    <xf numFmtId="166" fontId="35" fillId="0" borderId="38" xfId="2" applyNumberFormat="1" applyFont="1" applyFill="1" applyBorder="1" applyAlignment="1">
      <alignment vertical="center"/>
    </xf>
    <xf numFmtId="166" fontId="35" fillId="0" borderId="25" xfId="2" applyNumberFormat="1" applyFont="1" applyFill="1" applyBorder="1" applyAlignment="1">
      <alignment vertical="center"/>
    </xf>
    <xf numFmtId="166" fontId="35" fillId="0" borderId="20" xfId="2" applyNumberFormat="1" applyFont="1" applyFill="1" applyBorder="1" applyAlignment="1">
      <alignment vertical="center"/>
    </xf>
    <xf numFmtId="166" fontId="21" fillId="0" borderId="38" xfId="2" applyNumberFormat="1" applyFont="1" applyFill="1" applyBorder="1" applyAlignment="1">
      <alignment vertical="center"/>
    </xf>
    <xf numFmtId="166" fontId="21" fillId="0" borderId="20" xfId="2" applyNumberFormat="1" applyFont="1" applyFill="1" applyBorder="1" applyAlignment="1">
      <alignment vertical="center"/>
    </xf>
    <xf numFmtId="166" fontId="21" fillId="0" borderId="0" xfId="2" applyNumberFormat="1" applyFont="1" applyFill="1" applyBorder="1" applyAlignment="1">
      <alignment vertical="center"/>
    </xf>
    <xf numFmtId="166" fontId="21" fillId="0" borderId="25" xfId="2" applyNumberFormat="1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164" fontId="123" fillId="0" borderId="20" xfId="2" applyFont="1" applyFill="1" applyBorder="1" applyAlignment="1" applyProtection="1">
      <alignment horizontal="left" vertical="center" wrapText="1"/>
      <protection locked="0"/>
    </xf>
    <xf numFmtId="166" fontId="37" fillId="0" borderId="20" xfId="2" applyNumberFormat="1" applyFont="1" applyFill="1" applyBorder="1" applyAlignment="1">
      <alignment vertical="center"/>
    </xf>
    <xf numFmtId="166" fontId="37" fillId="0" borderId="0" xfId="2" applyNumberFormat="1" applyFont="1" applyFill="1" applyBorder="1" applyAlignment="1">
      <alignment vertical="center"/>
    </xf>
    <xf numFmtId="166" fontId="37" fillId="0" borderId="38" xfId="2" applyNumberFormat="1" applyFont="1" applyFill="1" applyBorder="1" applyAlignment="1">
      <alignment vertical="center"/>
    </xf>
    <xf numFmtId="166" fontId="37" fillId="0" borderId="25" xfId="2" applyNumberFormat="1" applyFont="1" applyFill="1" applyBorder="1" applyAlignment="1">
      <alignment vertical="center"/>
    </xf>
    <xf numFmtId="166" fontId="38" fillId="0" borderId="20" xfId="2" applyNumberFormat="1" applyFont="1" applyFill="1" applyBorder="1" applyAlignment="1">
      <alignment vertical="center"/>
    </xf>
    <xf numFmtId="166" fontId="40" fillId="0" borderId="20" xfId="2" applyNumberFormat="1" applyFont="1" applyFill="1" applyBorder="1" applyAlignment="1">
      <alignment vertical="center"/>
    </xf>
    <xf numFmtId="166" fontId="40" fillId="0" borderId="0" xfId="2" applyNumberFormat="1" applyFont="1" applyFill="1" applyBorder="1" applyAlignment="1">
      <alignment vertical="center"/>
    </xf>
    <xf numFmtId="166" fontId="40" fillId="0" borderId="25" xfId="2" applyNumberFormat="1" applyFont="1" applyFill="1" applyBorder="1" applyAlignment="1">
      <alignment vertical="center"/>
    </xf>
    <xf numFmtId="166" fontId="124" fillId="0" borderId="38" xfId="2" applyNumberFormat="1" applyFont="1" applyFill="1" applyBorder="1" applyAlignment="1">
      <alignment vertical="center"/>
    </xf>
    <xf numFmtId="166" fontId="16" fillId="0" borderId="20" xfId="2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166" fontId="16" fillId="0" borderId="25" xfId="2" applyNumberFormat="1" applyFont="1" applyFill="1" applyBorder="1" applyAlignment="1">
      <alignment vertical="center"/>
    </xf>
    <xf numFmtId="166" fontId="39" fillId="0" borderId="0" xfId="2" applyNumberFormat="1" applyFont="1" applyFill="1" applyBorder="1" applyAlignment="1">
      <alignment vertical="center"/>
    </xf>
    <xf numFmtId="166" fontId="40" fillId="0" borderId="38" xfId="2" applyNumberFormat="1" applyFont="1" applyFill="1" applyBorder="1" applyAlignment="1">
      <alignment vertical="center"/>
    </xf>
    <xf numFmtId="166" fontId="41" fillId="0" borderId="20" xfId="2" applyNumberFormat="1" applyFont="1" applyFill="1" applyBorder="1" applyAlignment="1">
      <alignment vertical="center"/>
    </xf>
    <xf numFmtId="166" fontId="41" fillId="0" borderId="0" xfId="2" applyNumberFormat="1" applyFont="1" applyFill="1" applyBorder="1" applyAlignment="1">
      <alignment vertical="center"/>
    </xf>
    <xf numFmtId="166" fontId="41" fillId="0" borderId="25" xfId="2" applyNumberFormat="1" applyFont="1" applyFill="1" applyBorder="1" applyAlignment="1">
      <alignment vertical="center"/>
    </xf>
    <xf numFmtId="164" fontId="42" fillId="0" borderId="0" xfId="2" applyFont="1" applyFill="1"/>
    <xf numFmtId="164" fontId="125" fillId="0" borderId="20" xfId="2" applyFont="1" applyFill="1" applyBorder="1" applyAlignment="1" applyProtection="1">
      <alignment horizontal="left" vertical="center" wrapText="1"/>
      <protection locked="0"/>
    </xf>
    <xf numFmtId="166" fontId="33" fillId="0" borderId="38" xfId="2" applyNumberFormat="1" applyFont="1" applyFill="1" applyBorder="1" applyAlignment="1">
      <alignment vertical="center"/>
    </xf>
    <xf numFmtId="166" fontId="33" fillId="0" borderId="25" xfId="2" applyNumberFormat="1" applyFont="1" applyFill="1" applyBorder="1" applyAlignment="1">
      <alignment vertical="center"/>
    </xf>
    <xf numFmtId="166" fontId="48" fillId="0" borderId="38" xfId="2" applyNumberFormat="1" applyFont="1" applyFill="1" applyBorder="1" applyAlignment="1">
      <alignment vertical="center"/>
    </xf>
    <xf numFmtId="166" fontId="23" fillId="0" borderId="20" xfId="2" applyNumberFormat="1" applyFont="1" applyFill="1" applyBorder="1" applyAlignment="1">
      <alignment vertical="center"/>
    </xf>
    <xf numFmtId="166" fontId="23" fillId="0" borderId="0" xfId="2" applyNumberFormat="1" applyFont="1" applyFill="1" applyBorder="1" applyAlignment="1">
      <alignment vertical="center"/>
    </xf>
    <xf numFmtId="166" fontId="23" fillId="0" borderId="25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166" fontId="34" fillId="0" borderId="20" xfId="2" applyNumberFormat="1" applyFont="1" applyFill="1" applyBorder="1" applyAlignment="1">
      <alignment vertical="center"/>
    </xf>
    <xf numFmtId="166" fontId="34" fillId="0" borderId="0" xfId="2" applyNumberFormat="1" applyFont="1" applyFill="1" applyBorder="1" applyAlignment="1">
      <alignment vertical="center"/>
    </xf>
    <xf numFmtId="166" fontId="34" fillId="0" borderId="25" xfId="2" applyNumberFormat="1" applyFont="1" applyFill="1" applyBorder="1" applyAlignment="1">
      <alignment vertical="center"/>
    </xf>
    <xf numFmtId="164" fontId="126" fillId="0" borderId="20" xfId="2" applyFont="1" applyFill="1" applyBorder="1" applyAlignment="1" applyProtection="1">
      <alignment horizontal="left" vertical="center" wrapText="1"/>
      <protection locked="0"/>
    </xf>
    <xf numFmtId="164" fontId="127" fillId="0" borderId="20" xfId="2" applyFont="1" applyFill="1" applyBorder="1" applyAlignment="1" applyProtection="1">
      <alignment horizontal="left" vertical="center" wrapText="1" indent="1"/>
      <protection locked="0"/>
    </xf>
    <xf numFmtId="166" fontId="41" fillId="0" borderId="38" xfId="2" applyNumberFormat="1" applyFont="1" applyFill="1" applyBorder="1" applyAlignment="1">
      <alignment vertical="center"/>
    </xf>
    <xf numFmtId="166" fontId="16" fillId="0" borderId="38" xfId="2" applyNumberFormat="1" applyFont="1" applyFill="1" applyBorder="1" applyAlignment="1">
      <alignment vertical="center"/>
    </xf>
    <xf numFmtId="166" fontId="45" fillId="0" borderId="0" xfId="2" applyNumberFormat="1" applyFont="1" applyFill="1" applyBorder="1" applyAlignment="1">
      <alignment vertical="center"/>
    </xf>
    <xf numFmtId="166" fontId="46" fillId="0" borderId="20" xfId="2" applyNumberFormat="1" applyFont="1" applyFill="1" applyBorder="1" applyAlignment="1">
      <alignment vertical="center"/>
    </xf>
    <xf numFmtId="166" fontId="46" fillId="0" borderId="0" xfId="2" applyNumberFormat="1" applyFont="1" applyFill="1" applyBorder="1" applyAlignment="1">
      <alignment vertical="center"/>
    </xf>
    <xf numFmtId="166" fontId="46" fillId="0" borderId="25" xfId="2" applyNumberFormat="1" applyFont="1" applyFill="1" applyBorder="1" applyAlignment="1">
      <alignment vertical="center"/>
    </xf>
    <xf numFmtId="166" fontId="46" fillId="0" borderId="38" xfId="2" applyNumberFormat="1" applyFont="1" applyFill="1" applyBorder="1" applyAlignment="1">
      <alignment vertical="center"/>
    </xf>
    <xf numFmtId="164" fontId="88" fillId="0" borderId="20" xfId="2" applyFont="1" applyFill="1" applyBorder="1" applyAlignment="1" applyProtection="1">
      <alignment horizontal="left" vertical="center" wrapText="1"/>
      <protection locked="0"/>
    </xf>
    <xf numFmtId="164" fontId="126" fillId="0" borderId="20" xfId="2" applyFont="1" applyBorder="1" applyAlignment="1" applyProtection="1">
      <alignment horizontal="left" vertical="center" wrapText="1"/>
      <protection locked="0"/>
    </xf>
    <xf numFmtId="166" fontId="33" fillId="2" borderId="20" xfId="2" applyNumberFormat="1" applyFont="1" applyFill="1" applyBorder="1" applyAlignment="1">
      <alignment vertical="center"/>
    </xf>
    <xf numFmtId="164" fontId="128" fillId="0" borderId="20" xfId="2" applyFont="1" applyBorder="1" applyAlignment="1" applyProtection="1">
      <alignment horizontal="left" vertical="center" wrapText="1"/>
      <protection locked="0"/>
    </xf>
    <xf numFmtId="166" fontId="48" fillId="0" borderId="20" xfId="2" applyNumberFormat="1" applyFont="1" applyFill="1" applyBorder="1" applyAlignment="1">
      <alignment vertical="center"/>
    </xf>
    <xf numFmtId="166" fontId="48" fillId="0" borderId="0" xfId="2" applyNumberFormat="1" applyFont="1" applyFill="1" applyBorder="1" applyAlignment="1">
      <alignment vertical="center"/>
    </xf>
    <xf numFmtId="166" fontId="48" fillId="0" borderId="25" xfId="2" applyNumberFormat="1" applyFont="1" applyFill="1" applyBorder="1" applyAlignment="1">
      <alignment vertical="center"/>
    </xf>
    <xf numFmtId="166" fontId="49" fillId="2" borderId="20" xfId="2" applyNumberFormat="1" applyFont="1" applyFill="1" applyBorder="1" applyAlignment="1">
      <alignment vertical="center"/>
    </xf>
    <xf numFmtId="166" fontId="50" fillId="2" borderId="0" xfId="2" applyNumberFormat="1" applyFont="1" applyFill="1" applyBorder="1" applyAlignment="1">
      <alignment vertical="center"/>
    </xf>
    <xf numFmtId="166" fontId="49" fillId="0" borderId="38" xfId="2" applyNumberFormat="1" applyFont="1" applyFill="1" applyBorder="1" applyAlignment="1">
      <alignment vertical="center"/>
    </xf>
    <xf numFmtId="164" fontId="51" fillId="0" borderId="0" xfId="2" applyFont="1"/>
    <xf numFmtId="164" fontId="88" fillId="0" borderId="20" xfId="2" applyFont="1" applyBorder="1" applyAlignment="1" applyProtection="1">
      <alignment horizontal="left" vertical="center" wrapText="1"/>
      <protection locked="0"/>
    </xf>
    <xf numFmtId="164" fontId="126" fillId="0" borderId="11" xfId="2" applyFont="1" applyBorder="1" applyAlignment="1" applyProtection="1">
      <alignment horizontal="left" vertical="center" wrapText="1"/>
      <protection locked="0"/>
    </xf>
    <xf numFmtId="166" fontId="33" fillId="0" borderId="11" xfId="2" applyNumberFormat="1" applyFont="1" applyFill="1" applyBorder="1" applyAlignment="1">
      <alignment vertical="center"/>
    </xf>
    <xf numFmtId="166" fontId="33" fillId="0" borderId="14" xfId="2" applyNumberFormat="1" applyFont="1" applyFill="1" applyBorder="1" applyAlignment="1">
      <alignment vertical="center"/>
    </xf>
    <xf numFmtId="166" fontId="33" fillId="0" borderId="10" xfId="2" applyNumberFormat="1" applyFont="1" applyFill="1" applyBorder="1" applyAlignment="1">
      <alignment vertical="center"/>
    </xf>
    <xf numFmtId="166" fontId="33" fillId="0" borderId="40" xfId="2" applyNumberFormat="1" applyFont="1" applyFill="1" applyBorder="1" applyAlignment="1">
      <alignment vertical="center"/>
    </xf>
    <xf numFmtId="166" fontId="33" fillId="2" borderId="11" xfId="2" applyNumberFormat="1" applyFont="1" applyFill="1" applyBorder="1" applyAlignment="1">
      <alignment vertical="center"/>
    </xf>
    <xf numFmtId="166" fontId="48" fillId="0" borderId="10" xfId="2" applyNumberFormat="1" applyFont="1" applyFill="1" applyBorder="1" applyAlignment="1">
      <alignment vertical="center"/>
    </xf>
    <xf numFmtId="166" fontId="48" fillId="0" borderId="11" xfId="2" applyNumberFormat="1" applyFont="1" applyFill="1" applyBorder="1" applyAlignment="1">
      <alignment vertical="center"/>
    </xf>
    <xf numFmtId="166" fontId="129" fillId="0" borderId="14" xfId="2" applyNumberFormat="1" applyFont="1" applyFill="1" applyBorder="1" applyAlignment="1">
      <alignment vertical="center"/>
    </xf>
    <xf numFmtId="166" fontId="129" fillId="0" borderId="40" xfId="2" applyNumberFormat="1" applyFont="1" applyFill="1" applyBorder="1" applyAlignment="1">
      <alignment vertical="center"/>
    </xf>
    <xf numFmtId="166" fontId="11" fillId="2" borderId="14" xfId="2" applyNumberFormat="1" applyFont="1" applyFill="1" applyBorder="1" applyAlignment="1">
      <alignment vertical="center"/>
    </xf>
    <xf numFmtId="164" fontId="2" fillId="0" borderId="14" xfId="2" applyFont="1" applyBorder="1"/>
    <xf numFmtId="164" fontId="27" fillId="6" borderId="20" xfId="2" applyFont="1" applyFill="1" applyBorder="1" applyAlignment="1" applyProtection="1">
      <alignment horizontal="left" vertical="center" wrapText="1"/>
      <protection locked="0"/>
    </xf>
    <xf numFmtId="166" fontId="11" fillId="6" borderId="39" xfId="2" applyNumberFormat="1" applyFont="1" applyFill="1" applyBorder="1" applyAlignment="1">
      <alignment vertical="center"/>
    </xf>
    <xf numFmtId="166" fontId="33" fillId="6" borderId="33" xfId="2" applyNumberFormat="1" applyFont="1" applyFill="1" applyBorder="1" applyAlignment="1">
      <alignment vertical="center"/>
    </xf>
    <xf numFmtId="166" fontId="33" fillId="6" borderId="8" xfId="2" applyNumberFormat="1" applyFont="1" applyFill="1" applyBorder="1" applyAlignment="1">
      <alignment vertical="center"/>
    </xf>
    <xf numFmtId="166" fontId="52" fillId="6" borderId="8" xfId="2" applyNumberFormat="1" applyFont="1" applyFill="1" applyBorder="1" applyAlignment="1">
      <alignment vertical="center"/>
    </xf>
    <xf numFmtId="166" fontId="52" fillId="6" borderId="26" xfId="2" applyNumberFormat="1" applyFont="1" applyFill="1" applyBorder="1" applyAlignment="1">
      <alignment vertical="center"/>
    </xf>
    <xf numFmtId="166" fontId="52" fillId="6" borderId="33" xfId="2" applyNumberFormat="1" applyFont="1" applyFill="1" applyBorder="1" applyAlignment="1">
      <alignment vertical="center"/>
    </xf>
    <xf numFmtId="166" fontId="35" fillId="6" borderId="20" xfId="2" applyNumberFormat="1" applyFont="1" applyFill="1" applyBorder="1" applyAlignment="1">
      <alignment vertical="center"/>
    </xf>
    <xf numFmtId="164" fontId="61" fillId="6" borderId="20" xfId="2" applyFont="1" applyFill="1" applyBorder="1"/>
    <xf numFmtId="164" fontId="130" fillId="6" borderId="0" xfId="2" applyFont="1" applyFill="1" applyBorder="1"/>
    <xf numFmtId="164" fontId="130" fillId="6" borderId="25" xfId="2" applyFont="1" applyFill="1" applyBorder="1"/>
    <xf numFmtId="166" fontId="48" fillId="6" borderId="38" xfId="2" applyNumberFormat="1" applyFont="1" applyFill="1" applyBorder="1" applyAlignment="1">
      <alignment vertical="center"/>
    </xf>
    <xf numFmtId="166" fontId="73" fillId="6" borderId="0" xfId="2" applyNumberFormat="1" applyFont="1" applyFill="1" applyAlignment="1">
      <alignment vertical="center"/>
    </xf>
    <xf numFmtId="166" fontId="21" fillId="6" borderId="38" xfId="2" applyNumberFormat="1" applyFont="1" applyFill="1" applyBorder="1" applyAlignment="1">
      <alignment vertical="center"/>
    </xf>
    <xf numFmtId="166" fontId="53" fillId="6" borderId="0" xfId="2" applyNumberFormat="1" applyFont="1" applyFill="1" applyBorder="1" applyAlignment="1">
      <alignment vertical="center"/>
    </xf>
    <xf numFmtId="164" fontId="61" fillId="6" borderId="0" xfId="2" applyFont="1" applyFill="1" applyBorder="1"/>
    <xf numFmtId="166" fontId="33" fillId="6" borderId="38" xfId="2" applyNumberFormat="1" applyFont="1" applyFill="1" applyBorder="1" applyAlignment="1">
      <alignment vertical="center"/>
    </xf>
    <xf numFmtId="166" fontId="76" fillId="6" borderId="38" xfId="2" applyNumberFormat="1" applyFont="1" applyFill="1" applyBorder="1" applyAlignment="1">
      <alignment vertical="center"/>
    </xf>
    <xf numFmtId="164" fontId="2" fillId="6" borderId="0" xfId="2" applyFont="1" applyFill="1" applyBorder="1"/>
    <xf numFmtId="164" fontId="43" fillId="0" borderId="20" xfId="2" applyFont="1" applyFill="1" applyBorder="1" applyAlignment="1" applyProtection="1">
      <alignment horizontal="left" vertical="center" wrapText="1"/>
      <protection locked="0"/>
    </xf>
    <xf numFmtId="166" fontId="11" fillId="0" borderId="20" xfId="2" applyNumberFormat="1" applyFont="1" applyFill="1" applyBorder="1" applyAlignment="1">
      <alignment vertical="center"/>
    </xf>
    <xf numFmtId="166" fontId="38" fillId="0" borderId="38" xfId="2" applyNumberFormat="1" applyFont="1" applyFill="1" applyBorder="1" applyAlignment="1">
      <alignment vertical="center"/>
    </xf>
    <xf numFmtId="166" fontId="38" fillId="0" borderId="25" xfId="2" applyNumberFormat="1" applyFont="1" applyFill="1" applyBorder="1" applyAlignment="1">
      <alignment vertical="center"/>
    </xf>
    <xf numFmtId="166" fontId="38" fillId="0" borderId="0" xfId="2" applyNumberFormat="1" applyFont="1" applyFill="1" applyBorder="1" applyAlignment="1">
      <alignment vertical="center"/>
    </xf>
    <xf numFmtId="166" fontId="54" fillId="0" borderId="25" xfId="2" applyNumberFormat="1" applyFont="1" applyFill="1" applyBorder="1" applyAlignment="1">
      <alignment vertical="center"/>
    </xf>
    <xf numFmtId="166" fontId="38" fillId="2" borderId="20" xfId="2" applyNumberFormat="1" applyFont="1" applyFill="1" applyBorder="1" applyAlignment="1">
      <alignment vertical="center"/>
    </xf>
    <xf numFmtId="166" fontId="129" fillId="0" borderId="0" xfId="2" applyNumberFormat="1" applyFont="1" applyFill="1" applyBorder="1" applyAlignment="1">
      <alignment vertical="center"/>
    </xf>
    <xf numFmtId="166" fontId="129" fillId="0" borderId="25" xfId="2" applyNumberFormat="1" applyFont="1" applyFill="1" applyBorder="1" applyAlignment="1">
      <alignment vertical="center"/>
    </xf>
    <xf numFmtId="166" fontId="131" fillId="0" borderId="0" xfId="2" applyNumberFormat="1" applyFont="1" applyFill="1" applyAlignment="1">
      <alignment vertical="center"/>
    </xf>
    <xf numFmtId="166" fontId="13" fillId="0" borderId="38" xfId="2" applyNumberFormat="1" applyFont="1" applyFill="1" applyBorder="1" applyAlignment="1">
      <alignment vertical="center"/>
    </xf>
    <xf numFmtId="166" fontId="55" fillId="2" borderId="0" xfId="2" applyNumberFormat="1" applyFont="1" applyFill="1" applyBorder="1" applyAlignment="1">
      <alignment vertical="center"/>
    </xf>
    <xf numFmtId="166" fontId="56" fillId="0" borderId="38" xfId="2" applyNumberFormat="1" applyFont="1" applyFill="1" applyBorder="1" applyAlignment="1">
      <alignment vertical="center"/>
    </xf>
    <xf numFmtId="164" fontId="57" fillId="0" borderId="20" xfId="2" applyFont="1" applyFill="1" applyBorder="1" applyAlignment="1" applyProtection="1">
      <alignment horizontal="left" vertical="center" wrapText="1"/>
      <protection locked="0"/>
    </xf>
    <xf numFmtId="166" fontId="11" fillId="0" borderId="11" xfId="2" applyNumberFormat="1" applyFont="1" applyFill="1" applyBorder="1" applyAlignment="1">
      <alignment vertical="center"/>
    </xf>
    <xf numFmtId="166" fontId="40" fillId="0" borderId="14" xfId="2" applyNumberFormat="1" applyFont="1" applyFill="1" applyBorder="1" applyAlignment="1">
      <alignment vertical="center"/>
    </xf>
    <xf numFmtId="166" fontId="40" fillId="0" borderId="10" xfId="2" applyNumberFormat="1" applyFont="1" applyFill="1" applyBorder="1" applyAlignment="1">
      <alignment vertical="center"/>
    </xf>
    <xf numFmtId="166" fontId="41" fillId="0" borderId="10" xfId="2" applyNumberFormat="1" applyFont="1" applyFill="1" applyBorder="1" applyAlignment="1">
      <alignment vertical="center"/>
    </xf>
    <xf numFmtId="166" fontId="41" fillId="0" borderId="40" xfId="2" applyNumberFormat="1" applyFont="1" applyFill="1" applyBorder="1" applyAlignment="1">
      <alignment vertical="center"/>
    </xf>
    <xf numFmtId="166" fontId="41" fillId="0" borderId="14" xfId="2" applyNumberFormat="1" applyFont="1" applyFill="1" applyBorder="1" applyAlignment="1">
      <alignment vertical="center"/>
    </xf>
    <xf numFmtId="166" fontId="58" fillId="0" borderId="40" xfId="2" applyNumberFormat="1" applyFont="1" applyFill="1" applyBorder="1" applyAlignment="1">
      <alignment vertical="center"/>
    </xf>
    <xf numFmtId="166" fontId="40" fillId="2" borderId="20" xfId="2" applyNumberFormat="1" applyFont="1" applyFill="1" applyBorder="1" applyAlignment="1">
      <alignment vertical="center"/>
    </xf>
    <xf numFmtId="166" fontId="132" fillId="0" borderId="0" xfId="2" applyNumberFormat="1" applyFont="1" applyFill="1" applyAlignment="1">
      <alignment vertical="center"/>
    </xf>
    <xf numFmtId="166" fontId="45" fillId="2" borderId="0" xfId="2" applyNumberFormat="1" applyFont="1" applyFill="1" applyBorder="1" applyAlignment="1">
      <alignment vertical="center"/>
    </xf>
    <xf numFmtId="166" fontId="59" fillId="0" borderId="38" xfId="2" applyNumberFormat="1" applyFont="1" applyFill="1" applyBorder="1" applyAlignment="1">
      <alignment vertical="center"/>
    </xf>
    <xf numFmtId="166" fontId="14" fillId="5" borderId="48" xfId="2" applyNumberFormat="1" applyFont="1" applyFill="1" applyBorder="1" applyAlignment="1" applyProtection="1">
      <alignment horizontal="left" vertical="center"/>
      <protection locked="0"/>
    </xf>
    <xf numFmtId="166" fontId="53" fillId="5" borderId="48" xfId="2" applyNumberFormat="1" applyFont="1" applyFill="1" applyBorder="1" applyAlignment="1">
      <alignment vertical="center"/>
    </xf>
    <xf numFmtId="166" fontId="52" fillId="5" borderId="49" xfId="2" applyNumberFormat="1" applyFont="1" applyFill="1" applyBorder="1" applyAlignment="1">
      <alignment vertical="center"/>
    </xf>
    <xf numFmtId="166" fontId="52" fillId="5" borderId="50" xfId="2" applyNumberFormat="1" applyFont="1" applyFill="1" applyBorder="1" applyAlignment="1">
      <alignment vertical="center"/>
    </xf>
    <xf numFmtId="166" fontId="52" fillId="5" borderId="51" xfId="2" applyNumberFormat="1" applyFont="1" applyFill="1" applyBorder="1" applyAlignment="1">
      <alignment vertical="center"/>
    </xf>
    <xf numFmtId="166" fontId="53" fillId="5" borderId="29" xfId="2" applyNumberFormat="1" applyFont="1" applyFill="1" applyBorder="1" applyAlignment="1">
      <alignment vertical="center"/>
    </xf>
    <xf numFmtId="166" fontId="52" fillId="5" borderId="29" xfId="2" applyNumberFormat="1" applyFont="1" applyFill="1" applyBorder="1" applyAlignment="1">
      <alignment vertical="center"/>
    </xf>
    <xf numFmtId="166" fontId="52" fillId="5" borderId="42" xfId="2" applyNumberFormat="1" applyFont="1" applyFill="1" applyBorder="1" applyAlignment="1">
      <alignment vertical="center"/>
    </xf>
    <xf numFmtId="166" fontId="52" fillId="5" borderId="30" xfId="2" applyNumberFormat="1" applyFont="1" applyFill="1" applyBorder="1" applyAlignment="1">
      <alignment vertical="center"/>
    </xf>
    <xf numFmtId="166" fontId="52" fillId="5" borderId="34" xfId="2" applyNumberFormat="1" applyFont="1" applyFill="1" applyBorder="1" applyAlignment="1">
      <alignment vertical="center"/>
    </xf>
    <xf numFmtId="166" fontId="52" fillId="5" borderId="35" xfId="2" applyNumberFormat="1" applyFont="1" applyFill="1" applyBorder="1" applyAlignment="1">
      <alignment vertical="center"/>
    </xf>
    <xf numFmtId="166" fontId="52" fillId="5" borderId="36" xfId="2" applyNumberFormat="1" applyFont="1" applyFill="1" applyBorder="1" applyAlignment="1">
      <alignment vertical="center"/>
    </xf>
    <xf numFmtId="166" fontId="21" fillId="5" borderId="41" xfId="2" applyNumberFormat="1" applyFont="1" applyFill="1" applyBorder="1" applyAlignment="1">
      <alignment vertical="center"/>
    </xf>
    <xf numFmtId="166" fontId="69" fillId="5" borderId="35" xfId="2" applyNumberFormat="1" applyFont="1" applyFill="1" applyBorder="1" applyAlignment="1">
      <alignment vertical="center"/>
    </xf>
    <xf numFmtId="166" fontId="133" fillId="5" borderId="35" xfId="2" applyNumberFormat="1" applyFont="1" applyFill="1" applyBorder="1" applyAlignment="1">
      <alignment vertical="center"/>
    </xf>
    <xf numFmtId="166" fontId="69" fillId="5" borderId="41" xfId="2" applyNumberFormat="1" applyFont="1" applyFill="1" applyBorder="1" applyAlignment="1">
      <alignment vertical="center"/>
    </xf>
    <xf numFmtId="166" fontId="53" fillId="5" borderId="35" xfId="2" applyNumberFormat="1" applyFont="1" applyFill="1" applyBorder="1" applyAlignment="1">
      <alignment vertical="center"/>
    </xf>
    <xf numFmtId="166" fontId="35" fillId="5" borderId="41" xfId="2" applyNumberFormat="1" applyFont="1" applyFill="1" applyBorder="1" applyAlignment="1">
      <alignment vertical="center"/>
    </xf>
    <xf numFmtId="166" fontId="52" fillId="5" borderId="41" xfId="2" applyNumberFormat="1" applyFont="1" applyFill="1" applyBorder="1" applyAlignment="1">
      <alignment vertical="center"/>
    </xf>
    <xf numFmtId="164" fontId="2" fillId="5" borderId="35" xfId="2" applyFont="1" applyFill="1" applyBorder="1"/>
    <xf numFmtId="164" fontId="2" fillId="0" borderId="20" xfId="2" applyFont="1" applyFill="1" applyBorder="1"/>
    <xf numFmtId="164" fontId="61" fillId="0" borderId="0" xfId="2" applyFont="1" applyFill="1" applyBorder="1"/>
    <xf numFmtId="164" fontId="61" fillId="0" borderId="38" xfId="2" applyFont="1" applyFill="1" applyBorder="1"/>
    <xf numFmtId="164" fontId="61" fillId="0" borderId="25" xfId="2" applyFont="1" applyFill="1" applyBorder="1"/>
    <xf numFmtId="164" fontId="61" fillId="2" borderId="0" xfId="2" applyFont="1" applyFill="1"/>
    <xf numFmtId="164" fontId="61" fillId="0" borderId="0" xfId="2" applyFont="1" applyFill="1"/>
    <xf numFmtId="164" fontId="130" fillId="0" borderId="0" xfId="2" applyFont="1" applyFill="1"/>
    <xf numFmtId="164" fontId="134" fillId="0" borderId="0" xfId="2" applyFont="1"/>
    <xf numFmtId="164" fontId="130" fillId="0" borderId="0" xfId="2" applyFont="1"/>
    <xf numFmtId="164" fontId="61" fillId="0" borderId="0" xfId="2" applyFont="1"/>
    <xf numFmtId="166" fontId="14" fillId="5" borderId="14" xfId="2" applyNumberFormat="1" applyFont="1" applyFill="1" applyBorder="1" applyAlignment="1" applyProtection="1">
      <alignment horizontal="left" vertical="center"/>
      <protection locked="0"/>
    </xf>
    <xf numFmtId="166" fontId="53" fillId="5" borderId="11" xfId="2" applyNumberFormat="1" applyFont="1" applyFill="1" applyBorder="1" applyAlignment="1">
      <alignment vertical="center"/>
    </xf>
    <xf numFmtId="166" fontId="135" fillId="5" borderId="14" xfId="2" applyNumberFormat="1" applyFont="1" applyFill="1" applyBorder="1" applyAlignment="1">
      <alignment vertical="center"/>
    </xf>
    <xf numFmtId="166" fontId="52" fillId="5" borderId="14" xfId="2" applyNumberFormat="1" applyFont="1" applyFill="1" applyBorder="1" applyAlignment="1">
      <alignment vertical="center"/>
    </xf>
    <xf numFmtId="166" fontId="38" fillId="5" borderId="14" xfId="2" applyNumberFormat="1" applyFont="1" applyFill="1" applyBorder="1" applyAlignment="1">
      <alignment vertical="center"/>
    </xf>
    <xf numFmtId="166" fontId="52" fillId="5" borderId="10" xfId="2" applyNumberFormat="1" applyFont="1" applyFill="1" applyBorder="1" applyAlignment="1">
      <alignment vertical="center"/>
    </xf>
    <xf numFmtId="166" fontId="52" fillId="5" borderId="40" xfId="2" applyNumberFormat="1" applyFont="1" applyFill="1" applyBorder="1" applyAlignment="1">
      <alignment vertical="center"/>
    </xf>
    <xf numFmtId="166" fontId="53" fillId="5" borderId="14" xfId="2" applyNumberFormat="1" applyFont="1" applyFill="1" applyBorder="1" applyAlignment="1">
      <alignment vertical="center"/>
    </xf>
    <xf numFmtId="166" fontId="34" fillId="5" borderId="14" xfId="2" applyNumberFormat="1" applyFont="1" applyFill="1" applyBorder="1" applyAlignment="1">
      <alignment vertical="center"/>
    </xf>
    <xf numFmtId="166" fontId="33" fillId="5" borderId="10" xfId="2" applyNumberFormat="1" applyFont="1" applyFill="1" applyBorder="1" applyAlignment="1">
      <alignment vertical="center"/>
    </xf>
    <xf numFmtId="166" fontId="33" fillId="5" borderId="14" xfId="2" applyNumberFormat="1" applyFont="1" applyFill="1" applyBorder="1" applyAlignment="1">
      <alignment vertical="center"/>
    </xf>
    <xf numFmtId="166" fontId="33" fillId="5" borderId="40" xfId="2" applyNumberFormat="1" applyFont="1" applyFill="1" applyBorder="1" applyAlignment="1">
      <alignment vertical="center"/>
    </xf>
    <xf numFmtId="166" fontId="33" fillId="5" borderId="11" xfId="2" applyNumberFormat="1" applyFont="1" applyFill="1" applyBorder="1" applyAlignment="1">
      <alignment vertical="center"/>
    </xf>
    <xf numFmtId="166" fontId="21" fillId="5" borderId="11" xfId="2" applyNumberFormat="1" applyFont="1" applyFill="1" applyBorder="1" applyAlignment="1">
      <alignment vertical="center"/>
    </xf>
    <xf numFmtId="166" fontId="21" fillId="5" borderId="14" xfId="2" applyNumberFormat="1" applyFont="1" applyFill="1" applyBorder="1" applyAlignment="1">
      <alignment vertical="center"/>
    </xf>
    <xf numFmtId="166" fontId="21" fillId="5" borderId="40" xfId="2" applyNumberFormat="1" applyFont="1" applyFill="1" applyBorder="1" applyAlignment="1">
      <alignment vertical="center"/>
    </xf>
    <xf numFmtId="166" fontId="21" fillId="5" borderId="10" xfId="2" applyNumberFormat="1" applyFont="1" applyFill="1" applyBorder="1" applyAlignment="1">
      <alignment vertical="center"/>
    </xf>
    <xf numFmtId="166" fontId="62" fillId="5" borderId="11" xfId="2" applyNumberFormat="1" applyFont="1" applyFill="1" applyBorder="1" applyAlignment="1">
      <alignment vertical="center"/>
    </xf>
    <xf numFmtId="166" fontId="62" fillId="5" borderId="14" xfId="2" applyNumberFormat="1" applyFont="1" applyFill="1" applyBorder="1" applyAlignment="1">
      <alignment vertical="center"/>
    </xf>
    <xf numFmtId="166" fontId="62" fillId="5" borderId="40" xfId="2" applyNumberFormat="1" applyFont="1" applyFill="1" applyBorder="1" applyAlignment="1">
      <alignment vertical="center"/>
    </xf>
    <xf numFmtId="166" fontId="48" fillId="5" borderId="10" xfId="2" applyNumberFormat="1" applyFont="1" applyFill="1" applyBorder="1" applyAlignment="1">
      <alignment vertical="center"/>
    </xf>
    <xf numFmtId="166" fontId="11" fillId="5" borderId="14" xfId="2" applyNumberFormat="1" applyFont="1" applyFill="1" applyBorder="1" applyAlignment="1">
      <alignment vertical="center"/>
    </xf>
    <xf numFmtId="166" fontId="35" fillId="5" borderId="11" xfId="2" applyNumberFormat="1" applyFont="1" applyFill="1" applyBorder="1" applyAlignment="1">
      <alignment vertical="center"/>
    </xf>
    <xf numFmtId="166" fontId="35" fillId="5" borderId="14" xfId="2" applyNumberFormat="1" applyFont="1" applyFill="1" applyBorder="1" applyAlignment="1">
      <alignment vertical="center"/>
    </xf>
    <xf numFmtId="166" fontId="35" fillId="5" borderId="10" xfId="2" applyNumberFormat="1" applyFont="1" applyFill="1" applyBorder="1" applyAlignment="1">
      <alignment vertical="center"/>
    </xf>
    <xf numFmtId="164" fontId="63" fillId="5" borderId="14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/>
      <protection locked="0"/>
    </xf>
    <xf numFmtId="166" fontId="136" fillId="0" borderId="0" xfId="2" applyNumberFormat="1" applyFont="1" applyFill="1" applyBorder="1" applyAlignment="1">
      <alignment vertical="center"/>
    </xf>
    <xf numFmtId="166" fontId="62" fillId="0" borderId="20" xfId="2" applyNumberFormat="1" applyFont="1" applyFill="1" applyBorder="1" applyAlignment="1">
      <alignment vertical="center"/>
    </xf>
    <xf numFmtId="166" fontId="62" fillId="0" borderId="0" xfId="2" applyNumberFormat="1" applyFont="1" applyFill="1" applyBorder="1" applyAlignment="1">
      <alignment vertical="center"/>
    </xf>
    <xf numFmtId="166" fontId="62" fillId="0" borderId="25" xfId="2" applyNumberFormat="1" applyFont="1" applyFill="1" applyBorder="1" applyAlignment="1">
      <alignment vertical="center"/>
    </xf>
    <xf numFmtId="164" fontId="2" fillId="0" borderId="0" xfId="2" applyFont="1" applyBorder="1"/>
    <xf numFmtId="49" fontId="28" fillId="0" borderId="32" xfId="2" applyNumberFormat="1" applyFont="1" applyFill="1" applyBorder="1" applyAlignment="1" applyProtection="1">
      <alignment horizontal="left" vertical="center"/>
      <protection locked="0"/>
    </xf>
    <xf numFmtId="166" fontId="11" fillId="0" borderId="32" xfId="2" applyNumberFormat="1" applyFont="1" applyFill="1" applyBorder="1" applyAlignment="1">
      <alignment vertical="center"/>
    </xf>
    <xf numFmtId="166" fontId="136" fillId="0" borderId="29" xfId="2" applyNumberFormat="1" applyFont="1" applyFill="1" applyBorder="1" applyAlignment="1">
      <alignment vertical="center"/>
    </xf>
    <xf numFmtId="166" fontId="33" fillId="0" borderId="29" xfId="2" applyNumberFormat="1" applyFont="1" applyFill="1" applyBorder="1" applyAlignment="1">
      <alignment vertical="center"/>
    </xf>
    <xf numFmtId="166" fontId="34" fillId="0" borderId="29" xfId="2" applyNumberFormat="1" applyFont="1" applyFill="1" applyBorder="1" applyAlignment="1">
      <alignment vertical="center"/>
    </xf>
    <xf numFmtId="166" fontId="41" fillId="0" borderId="29" xfId="2" applyNumberFormat="1" applyFont="1" applyFill="1" applyBorder="1" applyAlignment="1">
      <alignment vertical="center"/>
    </xf>
    <xf numFmtId="166" fontId="33" fillId="0" borderId="42" xfId="2" applyNumberFormat="1" applyFont="1" applyFill="1" applyBorder="1" applyAlignment="1">
      <alignment vertical="center"/>
    </xf>
    <xf numFmtId="166" fontId="33" fillId="0" borderId="30" xfId="2" applyNumberFormat="1" applyFont="1" applyFill="1" applyBorder="1" applyAlignment="1">
      <alignment vertical="center"/>
    </xf>
    <xf numFmtId="166" fontId="11" fillId="0" borderId="29" xfId="2" applyNumberFormat="1" applyFont="1" applyFill="1" applyBorder="1" applyAlignment="1">
      <alignment vertical="center"/>
    </xf>
    <xf numFmtId="166" fontId="33" fillId="2" borderId="32" xfId="2" applyNumberFormat="1" applyFont="1" applyFill="1" applyBorder="1" applyAlignment="1">
      <alignment vertical="center"/>
    </xf>
    <xf numFmtId="166" fontId="23" fillId="0" borderId="32" xfId="2" applyNumberFormat="1" applyFont="1" applyFill="1" applyBorder="1" applyAlignment="1">
      <alignment vertical="center"/>
    </xf>
    <xf numFmtId="166" fontId="23" fillId="0" borderId="29" xfId="2" applyNumberFormat="1" applyFont="1" applyFill="1" applyBorder="1" applyAlignment="1">
      <alignment vertical="center"/>
    </xf>
    <xf numFmtId="166" fontId="23" fillId="0" borderId="30" xfId="2" applyNumberFormat="1" applyFont="1" applyFill="1" applyBorder="1" applyAlignment="1">
      <alignment vertical="center"/>
    </xf>
    <xf numFmtId="166" fontId="48" fillId="0" borderId="42" xfId="2" applyNumberFormat="1" applyFont="1" applyFill="1" applyBorder="1" applyAlignment="1">
      <alignment vertical="center"/>
    </xf>
    <xf numFmtId="166" fontId="48" fillId="0" borderId="32" xfId="2" applyNumberFormat="1" applyFont="1" applyFill="1" applyBorder="1" applyAlignment="1">
      <alignment vertical="center"/>
    </xf>
    <xf numFmtId="166" fontId="48" fillId="0" borderId="29" xfId="2" applyNumberFormat="1" applyFont="1" applyFill="1" applyBorder="1" applyAlignment="1">
      <alignment vertical="center"/>
    </xf>
    <xf numFmtId="166" fontId="48" fillId="0" borderId="30" xfId="2" applyNumberFormat="1" applyFont="1" applyFill="1" applyBorder="1" applyAlignment="1">
      <alignment vertical="center"/>
    </xf>
    <xf numFmtId="166" fontId="11" fillId="2" borderId="29" xfId="2" applyNumberFormat="1" applyFont="1" applyFill="1" applyBorder="1" applyAlignment="1">
      <alignment vertical="center"/>
    </xf>
    <xf numFmtId="166" fontId="33" fillId="0" borderId="32" xfId="2" applyNumberFormat="1" applyFont="1" applyFill="1" applyBorder="1" applyAlignment="1">
      <alignment vertical="center"/>
    </xf>
    <xf numFmtId="164" fontId="2" fillId="0" borderId="29" xfId="2" applyFont="1" applyBorder="1"/>
    <xf numFmtId="164" fontId="137" fillId="0" borderId="32" xfId="2" applyFont="1" applyBorder="1" applyAlignment="1" applyProtection="1">
      <alignment horizontal="left" vertical="center" wrapText="1"/>
      <protection locked="0"/>
    </xf>
    <xf numFmtId="166" fontId="138" fillId="0" borderId="32" xfId="2" applyNumberFormat="1" applyFont="1" applyFill="1" applyBorder="1" applyAlignment="1">
      <alignment vertical="center"/>
    </xf>
    <xf numFmtId="166" fontId="23" fillId="0" borderId="42" xfId="2" applyNumberFormat="1" applyFont="1" applyFill="1" applyBorder="1" applyAlignment="1">
      <alignment vertical="center"/>
    </xf>
    <xf numFmtId="166" fontId="139" fillId="0" borderId="29" xfId="2" applyNumberFormat="1" applyFont="1" applyFill="1" applyBorder="1" applyAlignment="1">
      <alignment vertical="center"/>
    </xf>
    <xf numFmtId="166" fontId="140" fillId="0" borderId="29" xfId="2" applyNumberFormat="1" applyFont="1" applyFill="1" applyBorder="1" applyAlignment="1">
      <alignment vertical="center"/>
    </xf>
    <xf numFmtId="166" fontId="65" fillId="2" borderId="32" xfId="2" applyNumberFormat="1" applyFont="1" applyFill="1" applyBorder="1" applyAlignment="1">
      <alignment vertical="center"/>
    </xf>
    <xf numFmtId="166" fontId="66" fillId="2" borderId="29" xfId="2" applyNumberFormat="1" applyFont="1" applyFill="1" applyBorder="1" applyAlignment="1">
      <alignment vertical="center"/>
    </xf>
    <xf numFmtId="166" fontId="65" fillId="0" borderId="32" xfId="2" applyNumberFormat="1" applyFont="1" applyFill="1" applyBorder="1" applyAlignment="1">
      <alignment vertical="center"/>
    </xf>
    <xf numFmtId="166" fontId="65" fillId="0" borderId="29" xfId="2" applyNumberFormat="1" applyFont="1" applyFill="1" applyBorder="1" applyAlignment="1">
      <alignment vertical="center"/>
    </xf>
    <xf numFmtId="166" fontId="65" fillId="0" borderId="42" xfId="2" applyNumberFormat="1" applyFont="1" applyFill="1" applyBorder="1" applyAlignment="1">
      <alignment vertical="center"/>
    </xf>
    <xf numFmtId="166" fontId="65" fillId="0" borderId="30" xfId="2" applyNumberFormat="1" applyFont="1" applyFill="1" applyBorder="1" applyAlignment="1">
      <alignment vertical="center"/>
    </xf>
    <xf numFmtId="164" fontId="68" fillId="0" borderId="29" xfId="2" applyFont="1" applyFill="1" applyBorder="1"/>
    <xf numFmtId="49" fontId="28" fillId="0" borderId="20" xfId="2" applyNumberFormat="1" applyFont="1" applyFill="1" applyBorder="1" applyAlignment="1" applyProtection="1">
      <alignment horizontal="left" vertical="center" wrapText="1"/>
      <protection locked="0"/>
    </xf>
    <xf numFmtId="166" fontId="14" fillId="5" borderId="16" xfId="2" applyNumberFormat="1" applyFont="1" applyFill="1" applyBorder="1" applyAlignment="1" applyProtection="1">
      <alignment horizontal="left" vertical="center" wrapText="1"/>
      <protection locked="0"/>
    </xf>
    <xf numFmtId="166" fontId="142" fillId="5" borderId="11" xfId="2" applyNumberFormat="1" applyFont="1" applyFill="1" applyBorder="1" applyAlignment="1">
      <alignment vertical="center"/>
    </xf>
    <xf numFmtId="166" fontId="69" fillId="5" borderId="14" xfId="2" applyNumberFormat="1" applyFont="1" applyFill="1" applyBorder="1" applyAlignment="1">
      <alignment vertical="center"/>
    </xf>
    <xf numFmtId="166" fontId="13" fillId="5" borderId="14" xfId="2" applyNumberFormat="1" applyFont="1" applyFill="1" applyBorder="1" applyAlignment="1">
      <alignment vertical="center"/>
    </xf>
    <xf numFmtId="166" fontId="69" fillId="5" borderId="10" xfId="2" applyNumberFormat="1" applyFont="1" applyFill="1" applyBorder="1" applyAlignment="1">
      <alignment vertical="center"/>
    </xf>
    <xf numFmtId="166" fontId="69" fillId="5" borderId="40" xfId="2" applyNumberFormat="1" applyFont="1" applyFill="1" applyBorder="1" applyAlignment="1">
      <alignment vertical="center"/>
    </xf>
    <xf numFmtId="166" fontId="142" fillId="5" borderId="14" xfId="2" applyNumberFormat="1" applyFont="1" applyFill="1" applyBorder="1" applyAlignment="1">
      <alignment vertical="center"/>
    </xf>
    <xf numFmtId="166" fontId="34" fillId="5" borderId="16" xfId="2" applyNumberFormat="1" applyFont="1" applyFill="1" applyBorder="1" applyAlignment="1">
      <alignment vertical="center"/>
    </xf>
    <xf numFmtId="166" fontId="21" fillId="5" borderId="16" xfId="2" applyNumberFormat="1" applyFont="1" applyFill="1" applyBorder="1" applyAlignment="1">
      <alignment vertical="center"/>
    </xf>
    <xf numFmtId="166" fontId="21" fillId="5" borderId="18" xfId="2" applyNumberFormat="1" applyFont="1" applyFill="1" applyBorder="1" applyAlignment="1">
      <alignment vertical="center"/>
    </xf>
    <xf numFmtId="166" fontId="21" fillId="5" borderId="19" xfId="2" applyNumberFormat="1" applyFont="1" applyFill="1" applyBorder="1" applyAlignment="1">
      <alignment vertical="center"/>
    </xf>
    <xf numFmtId="166" fontId="21" fillId="5" borderId="37" xfId="2" applyNumberFormat="1" applyFont="1" applyFill="1" applyBorder="1" applyAlignment="1">
      <alignment vertical="center"/>
    </xf>
    <xf numFmtId="166" fontId="48" fillId="5" borderId="16" xfId="2" applyNumberFormat="1" applyFont="1" applyFill="1" applyBorder="1" applyAlignment="1">
      <alignment vertical="center"/>
    </xf>
    <xf numFmtId="166" fontId="48" fillId="5" borderId="18" xfId="2" applyNumberFormat="1" applyFont="1" applyFill="1" applyBorder="1" applyAlignment="1">
      <alignment vertical="center"/>
    </xf>
    <xf numFmtId="166" fontId="48" fillId="5" borderId="19" xfId="2" applyNumberFormat="1" applyFont="1" applyFill="1" applyBorder="1" applyAlignment="1">
      <alignment vertical="center"/>
    </xf>
    <xf numFmtId="166" fontId="23" fillId="5" borderId="37" xfId="2" applyNumberFormat="1" applyFont="1" applyFill="1" applyBorder="1" applyAlignment="1">
      <alignment vertical="center"/>
    </xf>
    <xf numFmtId="166" fontId="52" fillId="5" borderId="16" xfId="2" applyNumberFormat="1" applyFont="1" applyFill="1" applyBorder="1" applyAlignment="1">
      <alignment vertical="center"/>
    </xf>
    <xf numFmtId="166" fontId="52" fillId="5" borderId="18" xfId="2" applyNumberFormat="1" applyFont="1" applyFill="1" applyBorder="1" applyAlignment="1">
      <alignment vertical="center"/>
    </xf>
    <xf numFmtId="166" fontId="35" fillId="5" borderId="37" xfId="2" applyNumberFormat="1" applyFont="1" applyFill="1" applyBorder="1" applyAlignment="1">
      <alignment vertical="center"/>
    </xf>
    <xf numFmtId="166" fontId="33" fillId="5" borderId="16" xfId="2" applyNumberFormat="1" applyFont="1" applyFill="1" applyBorder="1" applyAlignment="1">
      <alignment vertical="center"/>
    </xf>
    <xf numFmtId="166" fontId="33" fillId="5" borderId="18" xfId="2" applyNumberFormat="1" applyFont="1" applyFill="1" applyBorder="1" applyAlignment="1">
      <alignment vertical="center"/>
    </xf>
    <xf numFmtId="166" fontId="33" fillId="5" borderId="19" xfId="2" applyNumberFormat="1" applyFont="1" applyFill="1" applyBorder="1" applyAlignment="1">
      <alignment vertical="center"/>
    </xf>
    <xf numFmtId="166" fontId="34" fillId="5" borderId="37" xfId="2" applyNumberFormat="1" applyFont="1" applyFill="1" applyBorder="1" applyAlignment="1">
      <alignment vertical="center"/>
    </xf>
    <xf numFmtId="164" fontId="2" fillId="5" borderId="18" xfId="2" applyFont="1" applyFill="1" applyBorder="1"/>
    <xf numFmtId="164" fontId="29" fillId="0" borderId="48" xfId="2" applyFont="1" applyBorder="1" applyAlignment="1" applyProtection="1">
      <alignment horizontal="left" vertical="center"/>
      <protection locked="0"/>
    </xf>
    <xf numFmtId="166" fontId="11" fillId="0" borderId="48" xfId="2" applyNumberFormat="1" applyFont="1" applyFill="1" applyBorder="1" applyAlignment="1">
      <alignment vertical="center"/>
    </xf>
    <xf numFmtId="166" fontId="33" fillId="0" borderId="49" xfId="2" applyNumberFormat="1" applyFont="1" applyFill="1" applyBorder="1" applyAlignment="1">
      <alignment vertical="center"/>
    </xf>
    <xf numFmtId="166" fontId="34" fillId="0" borderId="49" xfId="2" applyNumberFormat="1" applyFont="1" applyFill="1" applyBorder="1" applyAlignment="1">
      <alignment vertical="center"/>
    </xf>
    <xf numFmtId="166" fontId="41" fillId="0" borderId="50" xfId="2" applyNumberFormat="1" applyFont="1" applyFill="1" applyBorder="1" applyAlignment="1">
      <alignment vertical="center"/>
    </xf>
    <xf numFmtId="166" fontId="33" fillId="0" borderId="50" xfId="2" applyNumberFormat="1" applyFont="1" applyFill="1" applyBorder="1" applyAlignment="1">
      <alignment vertical="center"/>
    </xf>
    <xf numFmtId="166" fontId="33" fillId="0" borderId="51" xfId="2" applyNumberFormat="1" applyFont="1" applyFill="1" applyBorder="1" applyAlignment="1">
      <alignment vertical="center"/>
    </xf>
    <xf numFmtId="49" fontId="28" fillId="0" borderId="11" xfId="2" applyNumberFormat="1" applyFont="1" applyFill="1" applyBorder="1" applyAlignment="1" applyProtection="1">
      <alignment horizontal="left" vertical="center"/>
      <protection locked="0"/>
    </xf>
    <xf numFmtId="166" fontId="142" fillId="0" borderId="20" xfId="2" applyNumberFormat="1" applyFont="1" applyFill="1" applyBorder="1" applyAlignment="1">
      <alignment vertical="center"/>
    </xf>
    <xf numFmtId="166" fontId="69" fillId="0" borderId="0" xfId="2" applyNumberFormat="1" applyFont="1" applyFill="1" applyBorder="1" applyAlignment="1">
      <alignment vertical="center"/>
    </xf>
    <xf numFmtId="166" fontId="69" fillId="0" borderId="38" xfId="2" applyNumberFormat="1" applyFont="1" applyFill="1" applyBorder="1" applyAlignment="1">
      <alignment vertical="center"/>
    </xf>
    <xf numFmtId="166" fontId="69" fillId="0" borderId="25" xfId="2" applyNumberFormat="1" applyFont="1" applyFill="1" applyBorder="1" applyAlignment="1">
      <alignment vertical="center"/>
    </xf>
    <xf numFmtId="166" fontId="142" fillId="0" borderId="0" xfId="2" applyNumberFormat="1" applyFont="1" applyFill="1" applyBorder="1" applyAlignment="1">
      <alignment vertical="center"/>
    </xf>
    <xf numFmtId="166" fontId="34" fillId="0" borderId="38" xfId="2" applyNumberFormat="1" applyFont="1" applyFill="1" applyBorder="1" applyAlignment="1">
      <alignment vertical="center"/>
    </xf>
    <xf numFmtId="166" fontId="34" fillId="0" borderId="14" xfId="2" applyNumberFormat="1" applyFont="1" applyFill="1" applyBorder="1" applyAlignment="1">
      <alignment vertical="center"/>
    </xf>
    <xf numFmtId="166" fontId="34" fillId="0" borderId="40" xfId="2" applyNumberFormat="1" applyFont="1" applyFill="1" applyBorder="1" applyAlignment="1">
      <alignment vertical="center"/>
    </xf>
    <xf numFmtId="166" fontId="34" fillId="2" borderId="11" xfId="2" applyNumberFormat="1" applyFont="1" applyFill="1" applyBorder="1" applyAlignment="1">
      <alignment vertical="center"/>
    </xf>
    <xf numFmtId="166" fontId="21" fillId="0" borderId="11" xfId="2" applyNumberFormat="1" applyFont="1" applyFill="1" applyBorder="1" applyAlignment="1">
      <alignment vertical="center"/>
    </xf>
    <xf numFmtId="166" fontId="21" fillId="0" borderId="14" xfId="2" applyNumberFormat="1" applyFont="1" applyFill="1" applyBorder="1" applyAlignment="1">
      <alignment vertical="center"/>
    </xf>
    <xf numFmtId="166" fontId="21" fillId="0" borderId="40" xfId="2" applyNumberFormat="1" applyFont="1" applyFill="1" applyBorder="1" applyAlignment="1">
      <alignment vertical="center"/>
    </xf>
    <xf numFmtId="166" fontId="69" fillId="0" borderId="10" xfId="2" applyNumberFormat="1" applyFont="1" applyFill="1" applyBorder="1" applyAlignment="1">
      <alignment vertical="center"/>
    </xf>
    <xf numFmtId="166" fontId="48" fillId="0" borderId="14" xfId="2" applyNumberFormat="1" applyFont="1" applyFill="1" applyBorder="1" applyAlignment="1">
      <alignment vertical="center"/>
    </xf>
    <xf numFmtId="166" fontId="48" fillId="0" borderId="40" xfId="2" applyNumberFormat="1" applyFont="1" applyFill="1" applyBorder="1" applyAlignment="1">
      <alignment vertical="center"/>
    </xf>
    <xf numFmtId="166" fontId="23" fillId="0" borderId="10" xfId="2" applyNumberFormat="1" applyFont="1" applyFill="1" applyBorder="1" applyAlignment="1">
      <alignment vertical="center"/>
    </xf>
    <xf numFmtId="166" fontId="70" fillId="2" borderId="14" xfId="2" applyNumberFormat="1" applyFont="1" applyFill="1" applyBorder="1" applyAlignment="1">
      <alignment vertical="center"/>
    </xf>
    <xf numFmtId="166" fontId="52" fillId="0" borderId="11" xfId="2" applyNumberFormat="1" applyFont="1" applyFill="1" applyBorder="1" applyAlignment="1">
      <alignment vertical="center"/>
    </xf>
    <xf numFmtId="166" fontId="52" fillId="0" borderId="14" xfId="2" applyNumberFormat="1" applyFont="1" applyFill="1" applyBorder="1" applyAlignment="1">
      <alignment vertical="center"/>
    </xf>
    <xf numFmtId="166" fontId="52" fillId="0" borderId="10" xfId="2" applyNumberFormat="1" applyFont="1" applyFill="1" applyBorder="1" applyAlignment="1">
      <alignment vertical="center"/>
    </xf>
    <xf numFmtId="166" fontId="34" fillId="0" borderId="10" xfId="2" applyNumberFormat="1" applyFont="1" applyFill="1" applyBorder="1" applyAlignment="1">
      <alignment vertical="center"/>
    </xf>
    <xf numFmtId="166" fontId="14" fillId="5" borderId="16" xfId="2" applyNumberFormat="1" applyFont="1" applyFill="1" applyBorder="1" applyAlignment="1" applyProtection="1">
      <alignment horizontal="left" vertical="center"/>
      <protection locked="0"/>
    </xf>
    <xf numFmtId="166" fontId="69" fillId="5" borderId="18" xfId="2" applyNumberFormat="1" applyFont="1" applyFill="1" applyBorder="1" applyAlignment="1">
      <alignment vertical="center"/>
    </xf>
    <xf numFmtId="166" fontId="69" fillId="5" borderId="37" xfId="2" applyNumberFormat="1" applyFont="1" applyFill="1" applyBorder="1" applyAlignment="1">
      <alignment vertical="center"/>
    </xf>
    <xf numFmtId="166" fontId="69" fillId="5" borderId="19" xfId="2" applyNumberFormat="1" applyFont="1" applyFill="1" applyBorder="1" applyAlignment="1">
      <alignment vertical="center"/>
    </xf>
    <xf numFmtId="166" fontId="53" fillId="5" borderId="0" xfId="2" applyNumberFormat="1" applyFont="1" applyFill="1" applyBorder="1" applyAlignment="1">
      <alignment vertical="center"/>
    </xf>
    <xf numFmtId="166" fontId="69" fillId="5" borderId="33" xfId="2" applyNumberFormat="1" applyFont="1" applyFill="1" applyBorder="1" applyAlignment="1">
      <alignment vertical="center"/>
    </xf>
    <xf numFmtId="166" fontId="52" fillId="5" borderId="33" xfId="2" applyNumberFormat="1" applyFont="1" applyFill="1" applyBorder="1" applyAlignment="1">
      <alignment vertical="center"/>
    </xf>
    <xf numFmtId="166" fontId="52" fillId="5" borderId="8" xfId="2" applyNumberFormat="1" applyFont="1" applyFill="1" applyBorder="1" applyAlignment="1">
      <alignment vertical="center"/>
    </xf>
    <xf numFmtId="166" fontId="52" fillId="5" borderId="0" xfId="2" applyNumberFormat="1" applyFont="1" applyFill="1" applyBorder="1" applyAlignment="1">
      <alignment vertical="center"/>
    </xf>
    <xf numFmtId="166" fontId="52" fillId="5" borderId="25" xfId="2" applyNumberFormat="1" applyFont="1" applyFill="1" applyBorder="1" applyAlignment="1">
      <alignment vertical="center"/>
    </xf>
    <xf numFmtId="166" fontId="52" fillId="5" borderId="20" xfId="2" applyNumberFormat="1" applyFont="1" applyFill="1" applyBorder="1" applyAlignment="1">
      <alignment vertical="center"/>
    </xf>
    <xf numFmtId="166" fontId="21" fillId="5" borderId="20" xfId="2" applyNumberFormat="1" applyFont="1" applyFill="1" applyBorder="1" applyAlignment="1">
      <alignment vertical="center"/>
    </xf>
    <xf numFmtId="166" fontId="21" fillId="5" borderId="0" xfId="2" applyNumberFormat="1" applyFont="1" applyFill="1" applyBorder="1" applyAlignment="1">
      <alignment vertical="center"/>
    </xf>
    <xf numFmtId="166" fontId="21" fillId="5" borderId="25" xfId="2" applyNumberFormat="1" applyFont="1" applyFill="1" applyBorder="1" applyAlignment="1">
      <alignment vertical="center"/>
    </xf>
    <xf numFmtId="166" fontId="69" fillId="5" borderId="38" xfId="2" applyNumberFormat="1" applyFont="1" applyFill="1" applyBorder="1" applyAlignment="1">
      <alignment vertical="center"/>
    </xf>
    <xf numFmtId="166" fontId="69" fillId="5" borderId="20" xfId="2" applyNumberFormat="1" applyFont="1" applyFill="1" applyBorder="1" applyAlignment="1">
      <alignment vertical="center"/>
    </xf>
    <xf numFmtId="166" fontId="69" fillId="5" borderId="0" xfId="2" applyNumberFormat="1" applyFont="1" applyFill="1" applyBorder="1" applyAlignment="1">
      <alignment vertical="center"/>
    </xf>
    <xf numFmtId="166" fontId="69" fillId="5" borderId="25" xfId="2" applyNumberFormat="1" applyFont="1" applyFill="1" applyBorder="1" applyAlignment="1">
      <alignment vertical="center"/>
    </xf>
    <xf numFmtId="166" fontId="52" fillId="5" borderId="38" xfId="2" applyNumberFormat="1" applyFont="1" applyFill="1" applyBorder="1" applyAlignment="1">
      <alignment vertical="center"/>
    </xf>
    <xf numFmtId="164" fontId="63" fillId="5" borderId="0" xfId="2" applyFont="1" applyFill="1" applyBorder="1"/>
    <xf numFmtId="166" fontId="14" fillId="5" borderId="32" xfId="2" applyNumberFormat="1" applyFont="1" applyFill="1" applyBorder="1" applyAlignment="1" applyProtection="1">
      <alignment horizontal="left" vertical="center"/>
      <protection locked="0"/>
    </xf>
    <xf numFmtId="166" fontId="53" fillId="5" borderId="20" xfId="2" applyNumberFormat="1" applyFont="1" applyFill="1" applyBorder="1" applyAlignment="1">
      <alignment vertical="center"/>
    </xf>
    <xf numFmtId="166" fontId="52" fillId="5" borderId="43" xfId="2" applyNumberFormat="1" applyFont="1" applyFill="1" applyBorder="1" applyAlignment="1">
      <alignment vertical="center"/>
    </xf>
    <xf numFmtId="166" fontId="21" fillId="5" borderId="43" xfId="2" applyNumberFormat="1" applyFont="1" applyFill="1" applyBorder="1" applyAlignment="1">
      <alignment vertical="center"/>
    </xf>
    <xf numFmtId="166" fontId="21" fillId="5" borderId="44" xfId="2" applyNumberFormat="1" applyFont="1" applyFill="1" applyBorder="1" applyAlignment="1">
      <alignment vertical="center"/>
    </xf>
    <xf numFmtId="166" fontId="21" fillId="5" borderId="46" xfId="2" applyNumberFormat="1" applyFont="1" applyFill="1" applyBorder="1" applyAlignment="1">
      <alignment vertical="center"/>
    </xf>
    <xf numFmtId="166" fontId="69" fillId="5" borderId="45" xfId="2" applyNumberFormat="1" applyFont="1" applyFill="1" applyBorder="1" applyAlignment="1">
      <alignment vertical="center"/>
    </xf>
    <xf numFmtId="166" fontId="69" fillId="5" borderId="43" xfId="2" applyNumberFormat="1" applyFont="1" applyFill="1" applyBorder="1" applyAlignment="1">
      <alignment vertical="center"/>
    </xf>
    <xf numFmtId="166" fontId="69" fillId="5" borderId="44" xfId="2" applyNumberFormat="1" applyFont="1" applyFill="1" applyBorder="1" applyAlignment="1">
      <alignment vertical="center"/>
    </xf>
    <xf numFmtId="166" fontId="69" fillId="5" borderId="46" xfId="2" applyNumberFormat="1" applyFont="1" applyFill="1" applyBorder="1" applyAlignment="1">
      <alignment vertical="center"/>
    </xf>
    <xf numFmtId="166" fontId="53" fillId="5" borderId="44" xfId="2" applyNumberFormat="1" applyFont="1" applyFill="1" applyBorder="1" applyAlignment="1">
      <alignment vertical="center"/>
    </xf>
    <xf numFmtId="166" fontId="52" fillId="5" borderId="44" xfId="2" applyNumberFormat="1" applyFont="1" applyFill="1" applyBorder="1" applyAlignment="1">
      <alignment vertical="center"/>
    </xf>
    <xf numFmtId="166" fontId="52" fillId="5" borderId="45" xfId="2" applyNumberFormat="1" applyFont="1" applyFill="1" applyBorder="1" applyAlignment="1">
      <alignment vertical="center"/>
    </xf>
    <xf numFmtId="166" fontId="52" fillId="5" borderId="46" xfId="2" applyNumberFormat="1" applyFont="1" applyFill="1" applyBorder="1" applyAlignment="1">
      <alignment vertical="center"/>
    </xf>
    <xf numFmtId="164" fontId="63" fillId="5" borderId="44" xfId="2" applyFont="1" applyFill="1" applyBorder="1"/>
    <xf numFmtId="164" fontId="143" fillId="0" borderId="20" xfId="2" applyFont="1" applyBorder="1" applyAlignment="1" applyProtection="1">
      <alignment horizontal="left" vertical="center" wrapText="1"/>
      <protection locked="0"/>
    </xf>
    <xf numFmtId="166" fontId="50" fillId="0" borderId="20" xfId="2" applyNumberFormat="1" applyFont="1" applyFill="1" applyBorder="1" applyAlignment="1">
      <alignment vertical="center"/>
    </xf>
    <xf numFmtId="164" fontId="72" fillId="0" borderId="33" xfId="2" applyFont="1" applyFill="1" applyBorder="1"/>
    <xf numFmtId="164" fontId="72" fillId="0" borderId="8" xfId="2" applyFont="1" applyFill="1" applyBorder="1"/>
    <xf numFmtId="164" fontId="72" fillId="0" borderId="26" xfId="2" applyFont="1" applyFill="1" applyBorder="1"/>
    <xf numFmtId="166" fontId="50" fillId="0" borderId="0" xfId="2" applyNumberFormat="1" applyFont="1" applyFill="1" applyBorder="1" applyAlignment="1">
      <alignment vertical="center"/>
    </xf>
    <xf numFmtId="164" fontId="72" fillId="0" borderId="0" xfId="2" applyFont="1" applyFill="1" applyBorder="1"/>
    <xf numFmtId="164" fontId="72" fillId="0" borderId="25" xfId="2" applyFont="1" applyFill="1" applyBorder="1"/>
    <xf numFmtId="166" fontId="73" fillId="2" borderId="20" xfId="2" applyNumberFormat="1" applyFont="1" applyFill="1" applyBorder="1" applyAlignment="1">
      <alignment vertical="center"/>
    </xf>
    <xf numFmtId="166" fontId="80" fillId="0" borderId="52" xfId="2" applyNumberFormat="1" applyFont="1" applyFill="1" applyBorder="1" applyAlignment="1">
      <alignment vertical="center"/>
    </xf>
    <xf numFmtId="166" fontId="80" fillId="0" borderId="53" xfId="2" applyNumberFormat="1" applyFont="1" applyFill="1" applyBorder="1" applyAlignment="1">
      <alignment vertical="center"/>
    </xf>
    <xf numFmtId="166" fontId="80" fillId="0" borderId="54" xfId="2" applyNumberFormat="1" applyFont="1" applyFill="1" applyBorder="1" applyAlignment="1">
      <alignment vertical="center"/>
    </xf>
    <xf numFmtId="164" fontId="75" fillId="0" borderId="47" xfId="2" applyFont="1" applyBorder="1"/>
    <xf numFmtId="166" fontId="80" fillId="0" borderId="20" xfId="2" applyNumberFormat="1" applyFont="1" applyFill="1" applyBorder="1" applyAlignment="1">
      <alignment vertical="center"/>
    </xf>
    <xf numFmtId="166" fontId="80" fillId="0" borderId="0" xfId="2" applyNumberFormat="1" applyFont="1" applyFill="1" applyBorder="1" applyAlignment="1">
      <alignment vertical="center"/>
    </xf>
    <xf numFmtId="166" fontId="73" fillId="0" borderId="38" xfId="2" applyNumberFormat="1" applyFont="1" applyFill="1" applyBorder="1" applyAlignment="1">
      <alignment vertical="center"/>
    </xf>
    <xf numFmtId="164" fontId="74" fillId="2" borderId="0" xfId="2" applyFont="1" applyFill="1" applyBorder="1"/>
    <xf numFmtId="166" fontId="80" fillId="0" borderId="25" xfId="2" applyNumberFormat="1" applyFont="1" applyFill="1" applyBorder="1" applyAlignment="1">
      <alignment vertical="center"/>
    </xf>
    <xf numFmtId="164" fontId="74" fillId="0" borderId="0" xfId="2" applyFont="1" applyBorder="1"/>
    <xf numFmtId="49" fontId="47" fillId="0" borderId="20" xfId="2" applyNumberFormat="1" applyFont="1" applyFill="1" applyBorder="1" applyAlignment="1" applyProtection="1">
      <alignment horizontal="left" vertical="center"/>
      <protection locked="0"/>
    </xf>
    <xf numFmtId="166" fontId="77" fillId="0" borderId="0" xfId="2" applyNumberFormat="1" applyFont="1" applyFill="1" applyBorder="1" applyAlignment="1">
      <alignment vertical="center"/>
    </xf>
    <xf numFmtId="166" fontId="77" fillId="0" borderId="0" xfId="2" applyNumberFormat="1" applyFont="1" applyFill="1" applyBorder="1"/>
    <xf numFmtId="166" fontId="77" fillId="0" borderId="25" xfId="2" applyNumberFormat="1" applyFont="1" applyFill="1" applyBorder="1"/>
    <xf numFmtId="166" fontId="78" fillId="0" borderId="0" xfId="2" applyNumberFormat="1" applyFont="1" applyFill="1" applyBorder="1"/>
    <xf numFmtId="166" fontId="78" fillId="0" borderId="38" xfId="2" applyNumberFormat="1" applyFont="1" applyFill="1" applyBorder="1"/>
    <xf numFmtId="166" fontId="78" fillId="0" borderId="25" xfId="2" applyNumberFormat="1" applyFont="1" applyFill="1" applyBorder="1"/>
    <xf numFmtId="166" fontId="80" fillId="0" borderId="38" xfId="2" applyNumberFormat="1" applyFont="1" applyFill="1" applyBorder="1" applyAlignment="1">
      <alignment vertical="center"/>
    </xf>
    <xf numFmtId="166" fontId="79" fillId="2" borderId="0" xfId="2" applyNumberFormat="1" applyFont="1" applyFill="1" applyBorder="1"/>
    <xf numFmtId="164" fontId="68" fillId="0" borderId="0" xfId="2" applyFont="1" applyBorder="1"/>
    <xf numFmtId="49" fontId="47" fillId="0" borderId="11" xfId="2" applyNumberFormat="1" applyFont="1" applyFill="1" applyBorder="1" applyAlignment="1" applyProtection="1">
      <alignment horizontal="left" vertical="center"/>
      <protection locked="0"/>
    </xf>
    <xf numFmtId="166" fontId="77" fillId="0" borderId="14" xfId="2" applyNumberFormat="1" applyFont="1" applyFill="1" applyBorder="1" applyAlignment="1">
      <alignment vertical="center"/>
    </xf>
    <xf numFmtId="166" fontId="77" fillId="0" borderId="14" xfId="2" applyNumberFormat="1" applyFont="1" applyFill="1" applyBorder="1"/>
    <xf numFmtId="166" fontId="77" fillId="0" borderId="40" xfId="2" applyNumberFormat="1" applyFont="1" applyFill="1" applyBorder="1"/>
    <xf numFmtId="166" fontId="78" fillId="0" borderId="14" xfId="2" applyNumberFormat="1" applyFont="1" applyBorder="1"/>
    <xf numFmtId="166" fontId="78" fillId="0" borderId="10" xfId="2" applyNumberFormat="1" applyFont="1" applyBorder="1"/>
    <xf numFmtId="166" fontId="78" fillId="0" borderId="40" xfId="2" applyNumberFormat="1" applyFont="1" applyBorder="1"/>
    <xf numFmtId="166" fontId="73" fillId="2" borderId="11" xfId="2" applyNumberFormat="1" applyFont="1" applyFill="1" applyBorder="1" applyAlignment="1">
      <alignment vertical="center"/>
    </xf>
    <xf numFmtId="166" fontId="80" fillId="0" borderId="11" xfId="2" applyNumberFormat="1" applyFont="1" applyFill="1" applyBorder="1" applyAlignment="1">
      <alignment vertical="center"/>
    </xf>
    <xf numFmtId="166" fontId="80" fillId="0" borderId="14" xfId="2" applyNumberFormat="1" applyFont="1" applyFill="1" applyBorder="1" applyAlignment="1">
      <alignment vertical="center"/>
    </xf>
    <xf numFmtId="166" fontId="80" fillId="0" borderId="40" xfId="2" applyNumberFormat="1" applyFont="1" applyFill="1" applyBorder="1" applyAlignment="1">
      <alignment vertical="center"/>
    </xf>
    <xf numFmtId="166" fontId="80" fillId="0" borderId="10" xfId="2" applyNumberFormat="1" applyFont="1" applyFill="1" applyBorder="1" applyAlignment="1">
      <alignment vertical="center"/>
    </xf>
    <xf numFmtId="166" fontId="73" fillId="0" borderId="10" xfId="2" applyNumberFormat="1" applyFont="1" applyFill="1" applyBorder="1" applyAlignment="1">
      <alignment vertical="center"/>
    </xf>
    <xf numFmtId="164" fontId="68" fillId="0" borderId="14" xfId="2" applyFont="1" applyBorder="1"/>
    <xf numFmtId="169" fontId="145" fillId="0" borderId="16" xfId="2" applyNumberFormat="1" applyFont="1" applyFill="1" applyBorder="1" applyAlignment="1">
      <alignment horizontal="centerContinuous" vertical="center"/>
    </xf>
    <xf numFmtId="168" fontId="2" fillId="0" borderId="0" xfId="2" applyNumberFormat="1" applyFont="1" applyFill="1"/>
    <xf numFmtId="164" fontId="3" fillId="0" borderId="37" xfId="2" applyFont="1" applyBorder="1" applyAlignment="1" applyProtection="1">
      <alignment vertical="center"/>
      <protection locked="0"/>
    </xf>
    <xf numFmtId="164" fontId="32" fillId="0" borderId="38" xfId="2" applyFont="1" applyBorder="1" applyAlignment="1" applyProtection="1">
      <alignment horizontal="center" vertical="center"/>
      <protection locked="0"/>
    </xf>
    <xf numFmtId="169" fontId="121" fillId="8" borderId="37" xfId="2" applyNumberFormat="1" applyFont="1" applyFill="1" applyBorder="1" applyAlignment="1">
      <alignment horizontal="centerContinuous" vertical="center"/>
    </xf>
    <xf numFmtId="164" fontId="126" fillId="0" borderId="38" xfId="2" applyFont="1" applyBorder="1" applyAlignment="1" applyProtection="1">
      <alignment horizontal="left" vertical="center" wrapText="1"/>
      <protection locked="0"/>
    </xf>
    <xf numFmtId="164" fontId="88" fillId="0" borderId="37" xfId="2" applyFont="1" applyFill="1" applyBorder="1" applyAlignment="1" applyProtection="1">
      <alignment horizontal="left" vertical="center" wrapText="1"/>
      <protection locked="0"/>
    </xf>
    <xf numFmtId="166" fontId="35" fillId="0" borderId="18" xfId="2" applyNumberFormat="1" applyFont="1" applyFill="1" applyBorder="1" applyAlignment="1">
      <alignment vertical="center"/>
    </xf>
    <xf numFmtId="166" fontId="35" fillId="0" borderId="37" xfId="2" applyNumberFormat="1" applyFont="1" applyFill="1" applyBorder="1" applyAlignment="1">
      <alignment vertical="center"/>
    </xf>
    <xf numFmtId="166" fontId="35" fillId="0" borderId="19" xfId="2" applyNumberFormat="1" applyFont="1" applyFill="1" applyBorder="1" applyAlignment="1">
      <alignment vertical="center"/>
    </xf>
    <xf numFmtId="164" fontId="123" fillId="0" borderId="38" xfId="2" applyFont="1" applyFill="1" applyBorder="1" applyAlignment="1" applyProtection="1">
      <alignment horizontal="left" vertical="center" wrapText="1"/>
      <protection locked="0"/>
    </xf>
    <xf numFmtId="164" fontId="125" fillId="0" borderId="38" xfId="2" applyFont="1" applyFill="1" applyBorder="1" applyAlignment="1" applyProtection="1">
      <alignment horizontal="left" vertical="center" wrapText="1"/>
      <protection locked="0"/>
    </xf>
    <xf numFmtId="164" fontId="126" fillId="0" borderId="38" xfId="2" applyFont="1" applyFill="1" applyBorder="1" applyAlignment="1" applyProtection="1">
      <alignment horizontal="left" vertical="center" wrapText="1"/>
      <protection locked="0"/>
    </xf>
    <xf numFmtId="164" fontId="127" fillId="0" borderId="38" xfId="2" applyFont="1" applyFill="1" applyBorder="1" applyAlignment="1" applyProtection="1">
      <alignment horizontal="left" vertical="center" wrapText="1" indent="1"/>
      <protection locked="0"/>
    </xf>
    <xf numFmtId="166" fontId="146" fillId="0" borderId="0" xfId="2" applyNumberFormat="1" applyFont="1" applyFill="1" applyBorder="1" applyAlignment="1">
      <alignment vertical="center"/>
    </xf>
    <xf numFmtId="166" fontId="146" fillId="0" borderId="38" xfId="2" applyNumberFormat="1" applyFont="1" applyFill="1" applyBorder="1" applyAlignment="1">
      <alignment vertical="center"/>
    </xf>
    <xf numFmtId="166" fontId="146" fillId="0" borderId="25" xfId="2" applyNumberFormat="1" applyFont="1" applyFill="1" applyBorder="1" applyAlignment="1">
      <alignment vertical="center"/>
    </xf>
    <xf numFmtId="164" fontId="88" fillId="0" borderId="38" xfId="2" applyFont="1" applyFill="1" applyBorder="1" applyAlignment="1" applyProtection="1">
      <alignment horizontal="left" vertical="center" wrapText="1"/>
      <protection locked="0"/>
    </xf>
    <xf numFmtId="164" fontId="128" fillId="0" borderId="38" xfId="2" applyFont="1" applyBorder="1" applyAlignment="1" applyProtection="1">
      <alignment horizontal="left" vertical="center" wrapText="1"/>
      <protection locked="0"/>
    </xf>
    <xf numFmtId="164" fontId="88" fillId="0" borderId="38" xfId="2" applyFont="1" applyBorder="1" applyAlignment="1" applyProtection="1">
      <alignment horizontal="left" vertical="center" wrapText="1"/>
      <protection locked="0"/>
    </xf>
    <xf numFmtId="164" fontId="126" fillId="0" borderId="10" xfId="2" applyFont="1" applyBorder="1" applyAlignment="1" applyProtection="1">
      <alignment horizontal="left" vertical="center" wrapText="1"/>
      <protection locked="0"/>
    </xf>
    <xf numFmtId="166" fontId="147" fillId="5" borderId="50" xfId="2" applyNumberFormat="1" applyFont="1" applyFill="1" applyBorder="1" applyAlignment="1" applyProtection="1">
      <alignment horizontal="left" vertical="center"/>
      <protection locked="0"/>
    </xf>
    <xf numFmtId="166" fontId="52" fillId="6" borderId="49" xfId="2" applyNumberFormat="1" applyFont="1" applyFill="1" applyBorder="1" applyAlignment="1">
      <alignment vertical="center"/>
    </xf>
    <xf numFmtId="166" fontId="52" fillId="6" borderId="50" xfId="2" applyNumberFormat="1" applyFont="1" applyFill="1" applyBorder="1" applyAlignment="1">
      <alignment vertical="center"/>
    </xf>
    <xf numFmtId="166" fontId="52" fillId="6" borderId="51" xfId="2" applyNumberFormat="1" applyFont="1" applyFill="1" applyBorder="1" applyAlignment="1">
      <alignment vertical="center"/>
    </xf>
    <xf numFmtId="166" fontId="13" fillId="0" borderId="25" xfId="2" applyNumberFormat="1" applyFont="1" applyFill="1" applyBorder="1" applyAlignment="1">
      <alignment vertical="center"/>
    </xf>
    <xf numFmtId="164" fontId="148" fillId="0" borderId="10" xfId="2" applyFont="1" applyFill="1" applyBorder="1" applyAlignment="1" applyProtection="1">
      <alignment horizontal="left" vertical="center" wrapText="1"/>
      <protection locked="0"/>
    </xf>
    <xf numFmtId="166" fontId="11" fillId="0" borderId="14" xfId="2" applyNumberFormat="1" applyFont="1" applyFill="1" applyBorder="1" applyAlignment="1">
      <alignment vertical="center"/>
    </xf>
    <xf numFmtId="166" fontId="16" fillId="0" borderId="40" xfId="2" applyNumberFormat="1" applyFont="1" applyFill="1" applyBorder="1" applyAlignment="1">
      <alignment vertical="center"/>
    </xf>
    <xf numFmtId="166" fontId="147" fillId="5" borderId="41" xfId="2" applyNumberFormat="1" applyFont="1" applyFill="1" applyBorder="1" applyAlignment="1" applyProtection="1">
      <alignment horizontal="left" vertical="center"/>
      <protection locked="0"/>
    </xf>
    <xf numFmtId="164" fontId="61" fillId="0" borderId="25" xfId="2" applyFont="1" applyBorder="1"/>
    <xf numFmtId="166" fontId="147" fillId="5" borderId="40" xfId="2" applyNumberFormat="1" applyFont="1" applyFill="1" applyBorder="1" applyAlignment="1" applyProtection="1">
      <alignment horizontal="left" vertical="center"/>
      <protection locked="0"/>
    </xf>
    <xf numFmtId="49" fontId="126" fillId="0" borderId="38" xfId="2" applyNumberFormat="1" applyFont="1" applyFill="1" applyBorder="1" applyAlignment="1" applyProtection="1">
      <alignment horizontal="left" vertical="center"/>
      <protection locked="0"/>
    </xf>
    <xf numFmtId="49" fontId="126" fillId="0" borderId="10" xfId="2" applyNumberFormat="1" applyFont="1" applyFill="1" applyBorder="1" applyAlignment="1" applyProtection="1">
      <alignment horizontal="left" vertical="center"/>
      <protection locked="0"/>
    </xf>
    <xf numFmtId="166" fontId="136" fillId="0" borderId="14" xfId="2" applyNumberFormat="1" applyFont="1" applyFill="1" applyBorder="1" applyAlignment="1">
      <alignment vertical="center"/>
    </xf>
    <xf numFmtId="164" fontId="78" fillId="0" borderId="41" xfId="2" applyFont="1" applyBorder="1" applyAlignment="1" applyProtection="1">
      <alignment horizontal="left" vertical="center" wrapText="1"/>
      <protection locked="0"/>
    </xf>
    <xf numFmtId="166" fontId="149" fillId="0" borderId="35" xfId="2" applyNumberFormat="1" applyFont="1" applyFill="1" applyBorder="1" applyAlignment="1">
      <alignment vertical="center"/>
    </xf>
    <xf numFmtId="166" fontId="150" fillId="0" borderId="35" xfId="2" applyNumberFormat="1" applyFont="1" applyFill="1" applyBorder="1" applyAlignment="1">
      <alignment vertical="center"/>
    </xf>
    <xf numFmtId="166" fontId="59" fillId="0" borderId="35" xfId="2" applyNumberFormat="1" applyFont="1" applyFill="1" applyBorder="1" applyAlignment="1">
      <alignment vertical="center"/>
    </xf>
    <xf numFmtId="166" fontId="23" fillId="0" borderId="35" xfId="2" applyNumberFormat="1" applyFont="1" applyFill="1" applyBorder="1" applyAlignment="1">
      <alignment vertical="center"/>
    </xf>
    <xf numFmtId="166" fontId="23" fillId="0" borderId="41" xfId="2" applyNumberFormat="1" applyFont="1" applyFill="1" applyBorder="1" applyAlignment="1">
      <alignment vertical="center"/>
    </xf>
    <xf numFmtId="166" fontId="23" fillId="0" borderId="36" xfId="2" applyNumberFormat="1" applyFont="1" applyFill="1" applyBorder="1" applyAlignment="1">
      <alignment vertical="center"/>
    </xf>
    <xf numFmtId="49" fontId="126" fillId="0" borderId="38" xfId="2" applyNumberFormat="1" applyFont="1" applyFill="1" applyBorder="1" applyAlignment="1" applyProtection="1">
      <alignment horizontal="left" vertical="center" wrapText="1"/>
      <protection locked="0"/>
    </xf>
    <xf numFmtId="166" fontId="147" fillId="5" borderId="37" xfId="2" applyNumberFormat="1" applyFont="1" applyFill="1" applyBorder="1" applyAlignment="1" applyProtection="1">
      <alignment horizontal="left" vertical="center" wrapText="1"/>
      <protection locked="0"/>
    </xf>
    <xf numFmtId="164" fontId="147" fillId="0" borderId="41" xfId="2" applyFont="1" applyBorder="1" applyAlignment="1" applyProtection="1">
      <alignment horizontal="left" vertical="center"/>
      <protection locked="0"/>
    </xf>
    <xf numFmtId="166" fontId="11" fillId="0" borderId="35" xfId="2" applyNumberFormat="1" applyFont="1" applyFill="1" applyBorder="1" applyAlignment="1">
      <alignment vertical="center"/>
    </xf>
    <xf numFmtId="166" fontId="33" fillId="0" borderId="35" xfId="2" applyNumberFormat="1" applyFont="1" applyFill="1" applyBorder="1" applyAlignment="1">
      <alignment vertical="center"/>
    </xf>
    <xf numFmtId="166" fontId="41" fillId="0" borderId="35" xfId="2" applyNumberFormat="1" applyFont="1" applyFill="1" applyBorder="1" applyAlignment="1">
      <alignment vertical="center"/>
    </xf>
    <xf numFmtId="166" fontId="33" fillId="0" borderId="41" xfId="2" applyNumberFormat="1" applyFont="1" applyFill="1" applyBorder="1" applyAlignment="1">
      <alignment vertical="center"/>
    </xf>
    <xf numFmtId="166" fontId="33" fillId="0" borderId="36" xfId="2" applyNumberFormat="1" applyFont="1" applyFill="1" applyBorder="1" applyAlignment="1">
      <alignment vertical="center"/>
    </xf>
    <xf numFmtId="164" fontId="151" fillId="0" borderId="38" xfId="2" applyFont="1" applyBorder="1" applyAlignment="1" applyProtection="1">
      <alignment horizontal="left" vertical="center" wrapText="1"/>
      <protection locked="0"/>
    </xf>
    <xf numFmtId="166" fontId="78" fillId="0" borderId="0" xfId="2" applyNumberFormat="1" applyFont="1" applyFill="1" applyBorder="1" applyAlignment="1">
      <alignment vertical="center"/>
    </xf>
    <xf numFmtId="166" fontId="78" fillId="0" borderId="26" xfId="2" applyNumberFormat="1" applyFont="1" applyFill="1" applyBorder="1" applyAlignment="1">
      <alignment vertical="center"/>
    </xf>
    <xf numFmtId="166" fontId="78" fillId="0" borderId="8" xfId="2" applyNumberFormat="1" applyFont="1" applyFill="1" applyBorder="1" applyAlignment="1">
      <alignment vertical="center"/>
    </xf>
    <xf numFmtId="49" fontId="128" fillId="0" borderId="38" xfId="2" applyNumberFormat="1" applyFont="1" applyFill="1" applyBorder="1" applyAlignment="1" applyProtection="1">
      <alignment horizontal="left" vertical="center"/>
      <protection locked="0"/>
    </xf>
    <xf numFmtId="166" fontId="77" fillId="0" borderId="38" xfId="2" applyNumberFormat="1" applyFont="1" applyFill="1" applyBorder="1"/>
    <xf numFmtId="49" fontId="128" fillId="0" borderId="10" xfId="2" applyNumberFormat="1" applyFont="1" applyFill="1" applyBorder="1" applyAlignment="1" applyProtection="1">
      <alignment horizontal="left" vertical="center"/>
      <protection locked="0"/>
    </xf>
    <xf numFmtId="166" fontId="77" fillId="0" borderId="14" xfId="2" applyNumberFormat="1" applyFont="1" applyBorder="1"/>
    <xf numFmtId="166" fontId="77" fillId="0" borderId="10" xfId="2" applyNumberFormat="1" applyFont="1" applyBorder="1"/>
    <xf numFmtId="166" fontId="77" fillId="0" borderId="40" xfId="2" applyNumberFormat="1" applyFont="1" applyBorder="1"/>
    <xf numFmtId="164" fontId="68" fillId="10" borderId="0" xfId="2" applyFont="1" applyFill="1"/>
    <xf numFmtId="164" fontId="24" fillId="4" borderId="0" xfId="1" applyFont="1" applyFill="1" applyBorder="1" applyAlignment="1" applyProtection="1">
      <alignment horizontal="left" vertical="center" wrapText="1"/>
      <protection locked="0"/>
    </xf>
    <xf numFmtId="165" fontId="21" fillId="0" borderId="0" xfId="1" applyNumberFormat="1" applyFont="1" applyFill="1" applyBorder="1" applyAlignment="1">
      <alignment horizontal="center" vertical="center"/>
    </xf>
    <xf numFmtId="164" fontId="2" fillId="0" borderId="5" xfId="1" applyFont="1" applyBorder="1"/>
    <xf numFmtId="1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27" fillId="2" borderId="6" xfId="1" applyFont="1" applyFill="1" applyBorder="1" applyAlignment="1" applyProtection="1">
      <alignment horizontal="center" vertical="center" wrapText="1"/>
      <protection locked="0"/>
    </xf>
    <xf numFmtId="164" fontId="3" fillId="0" borderId="80" xfId="1" applyFont="1" applyBorder="1" applyAlignment="1" applyProtection="1">
      <alignment vertical="center"/>
      <protection locked="0"/>
    </xf>
    <xf numFmtId="164" fontId="28" fillId="0" borderId="23" xfId="1" applyFont="1" applyBorder="1" applyAlignment="1" applyProtection="1">
      <alignment horizontal="center" vertical="center"/>
      <protection locked="0"/>
    </xf>
    <xf numFmtId="164" fontId="8" fillId="0" borderId="82" xfId="1" applyFont="1" applyBorder="1" applyAlignment="1">
      <alignment horizontal="center"/>
    </xf>
    <xf numFmtId="164" fontId="28" fillId="0" borderId="23" xfId="1" applyFont="1" applyBorder="1" applyAlignment="1" applyProtection="1">
      <alignment horizontal="left" vertical="center" wrapText="1"/>
      <protection locked="0"/>
    </xf>
    <xf numFmtId="166" fontId="34" fillId="0" borderId="83" xfId="1" applyNumberFormat="1" applyFont="1" applyFill="1" applyBorder="1" applyAlignment="1">
      <alignment vertical="center"/>
    </xf>
    <xf numFmtId="164" fontId="27" fillId="0" borderId="23" xfId="1" applyFont="1" applyFill="1" applyBorder="1" applyAlignment="1" applyProtection="1">
      <alignment horizontal="left" vertical="center" wrapText="1"/>
      <protection locked="0"/>
    </xf>
    <xf numFmtId="166" fontId="35" fillId="0" borderId="81" xfId="1" applyNumberFormat="1" applyFont="1" applyFill="1" applyBorder="1" applyAlignment="1">
      <alignment vertical="center"/>
    </xf>
    <xf numFmtId="164" fontId="36" fillId="0" borderId="23" xfId="1" applyFont="1" applyFill="1" applyBorder="1" applyAlignment="1" applyProtection="1">
      <alignment horizontal="left" vertical="center" wrapText="1"/>
      <protection locked="0"/>
    </xf>
    <xf numFmtId="166" fontId="40" fillId="0" borderId="81" xfId="1" applyNumberFormat="1" applyFont="1" applyFill="1" applyBorder="1" applyAlignment="1">
      <alignment vertical="center"/>
    </xf>
    <xf numFmtId="164" fontId="43" fillId="0" borderId="23" xfId="1" applyFont="1" applyFill="1" applyBorder="1" applyAlignment="1" applyProtection="1">
      <alignment horizontal="left" vertical="center" wrapText="1"/>
      <protection locked="0"/>
    </xf>
    <xf numFmtId="166" fontId="33" fillId="0" borderId="81" xfId="1" applyNumberFormat="1" applyFont="1" applyFill="1" applyBorder="1" applyAlignment="1">
      <alignment vertical="center"/>
    </xf>
    <xf numFmtId="164" fontId="28" fillId="0" borderId="23" xfId="1" applyFont="1" applyFill="1" applyBorder="1" applyAlignment="1" applyProtection="1">
      <alignment horizontal="left" vertical="center" wrapText="1"/>
      <protection locked="0"/>
    </xf>
    <xf numFmtId="164" fontId="44" fillId="0" borderId="23" xfId="1" applyFont="1" applyFill="1" applyBorder="1" applyAlignment="1" applyProtection="1">
      <alignment horizontal="left" vertical="center" wrapText="1" indent="1"/>
      <protection locked="0"/>
    </xf>
    <xf numFmtId="166" fontId="46" fillId="0" borderId="81" xfId="1" applyNumberFormat="1" applyFont="1" applyFill="1" applyBorder="1" applyAlignment="1">
      <alignment vertical="center"/>
    </xf>
    <xf numFmtId="166" fontId="41" fillId="0" borderId="81" xfId="1" applyNumberFormat="1" applyFont="1" applyFill="1" applyBorder="1" applyAlignment="1">
      <alignment vertical="center"/>
    </xf>
    <xf numFmtId="164" fontId="47" fillId="0" borderId="23" xfId="1" applyFont="1" applyBorder="1" applyAlignment="1" applyProtection="1">
      <alignment horizontal="left" vertical="center" wrapText="1"/>
      <protection locked="0"/>
    </xf>
    <xf numFmtId="166" fontId="49" fillId="0" borderId="81" xfId="1" applyNumberFormat="1" applyFont="1" applyFill="1" applyBorder="1" applyAlignment="1">
      <alignment vertical="center"/>
    </xf>
    <xf numFmtId="164" fontId="27" fillId="0" borderId="23" xfId="1" applyFont="1" applyBorder="1" applyAlignment="1" applyProtection="1">
      <alignment horizontal="left" vertical="center" wrapText="1"/>
      <protection locked="0"/>
    </xf>
    <xf numFmtId="164" fontId="28" fillId="0" borderId="13" xfId="1" applyFont="1" applyBorder="1" applyAlignment="1" applyProtection="1">
      <alignment horizontal="left" vertical="center" wrapText="1"/>
      <protection locked="0"/>
    </xf>
    <xf numFmtId="166" fontId="33" fillId="0" borderId="12" xfId="1" applyNumberFormat="1" applyFont="1" applyFill="1" applyBorder="1" applyAlignment="1">
      <alignment vertical="center"/>
    </xf>
    <xf numFmtId="166" fontId="29" fillId="5" borderId="84" xfId="1" applyNumberFormat="1" applyFont="1" applyFill="1" applyBorder="1" applyAlignment="1" applyProtection="1">
      <alignment horizontal="left" vertical="center"/>
      <protection locked="0"/>
    </xf>
    <xf numFmtId="166" fontId="52" fillId="5" borderId="85" xfId="1" applyNumberFormat="1" applyFont="1" applyFill="1" applyBorder="1" applyAlignment="1">
      <alignment vertical="center"/>
    </xf>
    <xf numFmtId="166" fontId="56" fillId="0" borderId="0" xfId="1" applyNumberFormat="1" applyFont="1" applyFill="1" applyBorder="1" applyAlignment="1">
      <alignment vertical="center"/>
    </xf>
    <xf numFmtId="166" fontId="56" fillId="0" borderId="81" xfId="1" applyNumberFormat="1" applyFont="1" applyFill="1" applyBorder="1" applyAlignment="1">
      <alignment vertical="center"/>
    </xf>
    <xf numFmtId="164" fontId="57" fillId="0" borderId="28" xfId="1" applyFont="1" applyFill="1" applyBorder="1" applyAlignment="1" applyProtection="1">
      <alignment horizontal="left" vertical="center" wrapText="1"/>
      <protection locked="0"/>
    </xf>
    <xf numFmtId="166" fontId="59" fillId="0" borderId="86" xfId="1" applyNumberFormat="1" applyFont="1" applyFill="1" applyBorder="1" applyAlignment="1">
      <alignment vertical="center"/>
    </xf>
    <xf numFmtId="166" fontId="29" fillId="5" borderId="28" xfId="1" applyNumberFormat="1" applyFont="1" applyFill="1" applyBorder="1" applyAlignment="1" applyProtection="1">
      <alignment horizontal="left" vertical="center"/>
      <protection locked="0"/>
    </xf>
    <xf numFmtId="166" fontId="52" fillId="5" borderId="86" xfId="1" applyNumberFormat="1" applyFont="1" applyFill="1" applyBorder="1" applyAlignment="1">
      <alignment vertical="center"/>
    </xf>
    <xf numFmtId="164" fontId="60" fillId="0" borderId="23" xfId="1" applyFont="1" applyBorder="1"/>
    <xf numFmtId="164" fontId="61" fillId="2" borderId="0" xfId="1" applyFont="1" applyFill="1" applyBorder="1"/>
    <xf numFmtId="164" fontId="61" fillId="0" borderId="0" xfId="1" applyFont="1" applyBorder="1"/>
    <xf numFmtId="164" fontId="61" fillId="0" borderId="21" xfId="1" applyFont="1" applyBorder="1"/>
    <xf numFmtId="166" fontId="29" fillId="5" borderId="13" xfId="1" applyNumberFormat="1" applyFont="1" applyFill="1" applyBorder="1" applyAlignment="1" applyProtection="1">
      <alignment horizontal="left" vertical="center"/>
      <protection locked="0"/>
    </xf>
    <xf numFmtId="166" fontId="33" fillId="5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/>
      <protection locked="0"/>
    </xf>
    <xf numFmtId="49" fontId="28" fillId="0" borderId="13" xfId="1" applyNumberFormat="1" applyFont="1" applyFill="1" applyBorder="1" applyAlignment="1" applyProtection="1">
      <alignment horizontal="left" vertical="center"/>
      <protection locked="0"/>
    </xf>
    <xf numFmtId="164" fontId="64" fillId="0" borderId="13" xfId="1" applyFont="1" applyBorder="1" applyAlignment="1" applyProtection="1">
      <alignment horizontal="left" vertical="center" wrapText="1"/>
      <protection locked="0"/>
    </xf>
    <xf numFmtId="166" fontId="67" fillId="0" borderId="12" xfId="1" applyNumberFormat="1" applyFont="1" applyFill="1" applyBorder="1" applyAlignment="1">
      <alignment vertical="center"/>
    </xf>
    <xf numFmtId="49" fontId="28" fillId="0" borderId="23" xfId="1" applyNumberFormat="1" applyFont="1" applyFill="1" applyBorder="1" applyAlignment="1" applyProtection="1">
      <alignment horizontal="left" vertical="center" wrapText="1"/>
      <protection locked="0"/>
    </xf>
    <xf numFmtId="166" fontId="29" fillId="5" borderId="17" xfId="1" applyNumberFormat="1" applyFont="1" applyFill="1" applyBorder="1" applyAlignment="1" applyProtection="1">
      <alignment horizontal="left" vertical="center" wrapText="1"/>
      <protection locked="0"/>
    </xf>
    <xf numFmtId="166" fontId="67" fillId="5" borderId="87" xfId="1" applyNumberFormat="1" applyFont="1" applyFill="1" applyBorder="1" applyAlignment="1">
      <alignment vertical="center"/>
    </xf>
    <xf numFmtId="164" fontId="29" fillId="0" borderId="28" xfId="1" applyFont="1" applyBorder="1" applyAlignment="1" applyProtection="1">
      <alignment horizontal="left" vertical="center"/>
      <protection locked="0"/>
    </xf>
    <xf numFmtId="166" fontId="33" fillId="0" borderId="87" xfId="1" applyNumberFormat="1" applyFont="1" applyFill="1" applyBorder="1" applyAlignment="1">
      <alignment vertical="center"/>
    </xf>
    <xf numFmtId="166" fontId="34" fillId="0" borderId="12" xfId="1" applyNumberFormat="1" applyFont="1" applyFill="1" applyBorder="1" applyAlignment="1">
      <alignment vertical="center"/>
    </xf>
    <xf numFmtId="166" fontId="52" fillId="5" borderId="88" xfId="1" applyNumberFormat="1" applyFont="1" applyFill="1" applyBorder="1" applyAlignment="1">
      <alignment vertical="center"/>
    </xf>
    <xf numFmtId="164" fontId="71" fillId="0" borderId="23" xfId="1" applyFont="1" applyBorder="1" applyAlignment="1" applyProtection="1">
      <alignment horizontal="left" vertical="center" wrapText="1"/>
      <protection locked="0"/>
    </xf>
    <xf numFmtId="166" fontId="76" fillId="0" borderId="81" xfId="1" applyNumberFormat="1" applyFont="1" applyFill="1" applyBorder="1" applyAlignment="1">
      <alignment vertical="center"/>
    </xf>
    <xf numFmtId="49" fontId="47" fillId="0" borderId="23" xfId="1" applyNumberFormat="1" applyFont="1" applyFill="1" applyBorder="1" applyAlignment="1" applyProtection="1">
      <alignment horizontal="left" vertical="center"/>
      <protection locked="0"/>
    </xf>
    <xf numFmtId="49" fontId="47" fillId="0" borderId="28" xfId="1" applyNumberFormat="1" applyFont="1" applyFill="1" applyBorder="1" applyAlignment="1" applyProtection="1">
      <alignment horizontal="left" vertical="center"/>
      <protection locked="0"/>
    </xf>
    <xf numFmtId="166" fontId="48" fillId="0" borderId="42" xfId="1" applyNumberFormat="1" applyFont="1" applyFill="1" applyBorder="1" applyAlignment="1">
      <alignment vertical="center"/>
    </xf>
    <xf numFmtId="166" fontId="48" fillId="0" borderId="29" xfId="1" applyNumberFormat="1" applyFont="1" applyFill="1" applyBorder="1" applyAlignment="1">
      <alignment vertical="center"/>
    </xf>
    <xf numFmtId="166" fontId="77" fillId="0" borderId="29" xfId="1" applyNumberFormat="1" applyFont="1" applyFill="1" applyBorder="1"/>
    <xf numFmtId="166" fontId="77" fillId="0" borderId="30" xfId="1" applyNumberFormat="1" applyFont="1" applyFill="1" applyBorder="1"/>
    <xf numFmtId="166" fontId="78" fillId="0" borderId="42" xfId="1" applyNumberFormat="1" applyFont="1" applyBorder="1"/>
    <xf numFmtId="166" fontId="78" fillId="0" borderId="30" xfId="1" applyNumberFormat="1" applyFont="1" applyBorder="1"/>
    <xf numFmtId="166" fontId="73" fillId="2" borderId="32" xfId="1" applyNumberFormat="1" applyFont="1" applyFill="1" applyBorder="1" applyAlignment="1">
      <alignment vertical="center"/>
    </xf>
    <xf numFmtId="166" fontId="79" fillId="2" borderId="29" xfId="1" applyNumberFormat="1" applyFont="1" applyFill="1" applyBorder="1"/>
    <xf numFmtId="166" fontId="33" fillId="0" borderId="34" xfId="1" applyNumberFormat="1" applyFont="1" applyFill="1" applyBorder="1" applyAlignment="1">
      <alignment vertical="center"/>
    </xf>
    <xf numFmtId="166" fontId="33" fillId="0" borderId="35" xfId="1" applyNumberFormat="1" applyFont="1" applyFill="1" applyBorder="1" applyAlignment="1">
      <alignment vertical="center"/>
    </xf>
    <xf numFmtId="166" fontId="80" fillId="0" borderId="42" xfId="1" applyNumberFormat="1" applyFont="1" applyFill="1" applyBorder="1" applyAlignment="1">
      <alignment vertical="center"/>
    </xf>
    <xf numFmtId="166" fontId="33" fillId="0" borderId="36" xfId="1" applyNumberFormat="1" applyFont="1" applyFill="1" applyBorder="1" applyAlignment="1">
      <alignment vertical="center"/>
    </xf>
    <xf numFmtId="166" fontId="76" fillId="0" borderId="42" xfId="1" applyNumberFormat="1" applyFont="1" applyFill="1" applyBorder="1" applyAlignment="1">
      <alignment vertical="center"/>
    </xf>
    <xf numFmtId="166" fontId="76" fillId="0" borderId="86" xfId="1" applyNumberFormat="1" applyFont="1" applyFill="1" applyBorder="1" applyAlignment="1">
      <alignment vertical="center"/>
    </xf>
    <xf numFmtId="1" fontId="30" fillId="0" borderId="9" xfId="1" applyNumberFormat="1" applyFont="1" applyFill="1" applyBorder="1" applyAlignment="1" applyProtection="1">
      <alignment horizontal="centerContinuous" vertical="center"/>
      <protection locked="0"/>
    </xf>
    <xf numFmtId="1" fontId="32" fillId="0" borderId="17" xfId="1" applyNumberFormat="1" applyFont="1" applyFill="1" applyBorder="1" applyAlignment="1" applyProtection="1">
      <alignment horizontal="centerContinuous" vertical="center"/>
      <protection locked="0"/>
    </xf>
    <xf numFmtId="166" fontId="34" fillId="0" borderId="90" xfId="1" applyNumberFormat="1" applyFont="1" applyFill="1" applyBorder="1" applyAlignment="1">
      <alignment vertical="center"/>
    </xf>
    <xf numFmtId="166" fontId="35" fillId="0" borderId="23" xfId="1" applyNumberFormat="1" applyFont="1" applyFill="1" applyBorder="1" applyAlignment="1">
      <alignment vertical="center"/>
    </xf>
    <xf numFmtId="166" fontId="40" fillId="0" borderId="23" xfId="1" applyNumberFormat="1" applyFont="1" applyFill="1" applyBorder="1" applyAlignment="1">
      <alignment vertical="center"/>
    </xf>
    <xf numFmtId="166" fontId="33" fillId="0" borderId="23" xfId="1" applyNumberFormat="1" applyFont="1" applyFill="1" applyBorder="1" applyAlignment="1">
      <alignment vertical="center"/>
    </xf>
    <xf numFmtId="166" fontId="34" fillId="0" borderId="23" xfId="1" applyNumberFormat="1" applyFont="1" applyFill="1" applyBorder="1" applyAlignment="1">
      <alignment vertical="center"/>
    </xf>
    <xf numFmtId="166" fontId="33" fillId="0" borderId="13" xfId="1" applyNumberFormat="1" applyFont="1" applyFill="1" applyBorder="1" applyAlignment="1">
      <alignment vertical="center"/>
    </xf>
    <xf numFmtId="166" fontId="52" fillId="5" borderId="84" xfId="1" applyNumberFormat="1" applyFont="1" applyFill="1" applyBorder="1" applyAlignment="1">
      <alignment vertical="center"/>
    </xf>
    <xf numFmtId="166" fontId="33" fillId="0" borderId="28" xfId="1" applyNumberFormat="1" applyFont="1" applyFill="1" applyBorder="1" applyAlignment="1">
      <alignment vertical="center"/>
    </xf>
    <xf numFmtId="164" fontId="2" fillId="5" borderId="28" xfId="1" applyFont="1" applyFill="1" applyBorder="1"/>
    <xf numFmtId="164" fontId="61" fillId="0" borderId="23" xfId="1" applyFont="1" applyFill="1" applyBorder="1"/>
    <xf numFmtId="166" fontId="35" fillId="5" borderId="13" xfId="1" applyNumberFormat="1" applyFont="1" applyFill="1" applyBorder="1" applyAlignment="1">
      <alignment vertical="center"/>
    </xf>
    <xf numFmtId="166" fontId="67" fillId="0" borderId="13" xfId="1" applyNumberFormat="1" applyFont="1" applyFill="1" applyBorder="1" applyAlignment="1">
      <alignment vertical="center"/>
    </xf>
    <xf numFmtId="166" fontId="52" fillId="5" borderId="17" xfId="1" applyNumberFormat="1" applyFont="1" applyFill="1" applyBorder="1" applyAlignment="1">
      <alignment vertical="center"/>
    </xf>
    <xf numFmtId="166" fontId="33" fillId="0" borderId="17" xfId="1" applyNumberFormat="1" applyFont="1" applyFill="1" applyBorder="1" applyAlignment="1">
      <alignment vertical="center"/>
    </xf>
    <xf numFmtId="166" fontId="52" fillId="0" borderId="13" xfId="1" applyNumberFormat="1" applyFont="1" applyFill="1" applyBorder="1" applyAlignment="1">
      <alignment vertical="center"/>
    </xf>
    <xf numFmtId="166" fontId="52" fillId="5" borderId="28" xfId="1" applyNumberFormat="1" applyFont="1" applyFill="1" applyBorder="1" applyAlignment="1">
      <alignment vertical="center"/>
    </xf>
    <xf numFmtId="166" fontId="52" fillId="5" borderId="91" xfId="1" applyNumberFormat="1" applyFont="1" applyFill="1" applyBorder="1" applyAlignment="1">
      <alignment vertical="center"/>
    </xf>
    <xf numFmtId="166" fontId="33" fillId="0" borderId="84" xfId="1" applyNumberFormat="1" applyFont="1" applyFill="1" applyBorder="1" applyAlignment="1">
      <alignment vertical="center"/>
    </xf>
    <xf numFmtId="164" fontId="29" fillId="0" borderId="16" xfId="2" applyFont="1" applyFill="1" applyBorder="1" applyAlignment="1" applyProtection="1">
      <alignment horizontal="center" vertical="center" wrapText="1"/>
      <protection locked="0"/>
    </xf>
    <xf numFmtId="164" fontId="29" fillId="0" borderId="18" xfId="2" applyFont="1" applyFill="1" applyBorder="1" applyAlignment="1" applyProtection="1">
      <alignment horizontal="center" vertical="center" wrapText="1"/>
      <protection locked="0"/>
    </xf>
    <xf numFmtId="164" fontId="29" fillId="0" borderId="19" xfId="2" applyFont="1" applyFill="1" applyBorder="1" applyAlignment="1" applyProtection="1">
      <alignment horizontal="center" vertical="center" wrapText="1"/>
      <protection locked="0"/>
    </xf>
    <xf numFmtId="1" fontId="32" fillId="0" borderId="11" xfId="2" applyNumberFormat="1" applyFont="1" applyFill="1" applyBorder="1" applyAlignment="1" applyProtection="1">
      <alignment horizontal="center" vertical="center"/>
      <protection locked="0"/>
    </xf>
    <xf numFmtId="1" fontId="32" fillId="0" borderId="14" xfId="2" applyNumberFormat="1" applyFont="1" applyFill="1" applyBorder="1" applyAlignment="1" applyProtection="1">
      <alignment horizontal="center" vertical="center"/>
      <protection locked="0"/>
    </xf>
    <xf numFmtId="1" fontId="32" fillId="0" borderId="40" xfId="2" applyNumberFormat="1" applyFont="1" applyFill="1" applyBorder="1" applyAlignment="1" applyProtection="1">
      <alignment horizontal="center" vertical="center"/>
      <protection locked="0"/>
    </xf>
    <xf numFmtId="164" fontId="25" fillId="0" borderId="11" xfId="2" applyFont="1" applyFill="1" applyBorder="1" applyAlignment="1" applyProtection="1">
      <alignment horizontal="center" vertical="center" wrapText="1"/>
      <protection locked="0"/>
    </xf>
    <xf numFmtId="164" fontId="25" fillId="0" borderId="14" xfId="2" applyFont="1" applyFill="1" applyBorder="1" applyAlignment="1" applyProtection="1">
      <alignment horizontal="center" vertical="center" wrapText="1"/>
      <protection locked="0"/>
    </xf>
    <xf numFmtId="164" fontId="25" fillId="0" borderId="18" xfId="2" applyFont="1" applyFill="1" applyBorder="1" applyAlignment="1" applyProtection="1">
      <alignment horizontal="center" vertical="center" wrapText="1"/>
      <protection locked="0"/>
    </xf>
    <xf numFmtId="164" fontId="25" fillId="0" borderId="19" xfId="2" applyFont="1" applyFill="1" applyBorder="1" applyAlignment="1" applyProtection="1">
      <alignment horizontal="center" vertical="center" wrapText="1"/>
      <protection locked="0"/>
    </xf>
    <xf numFmtId="164" fontId="25" fillId="0" borderId="16" xfId="2" applyFont="1" applyFill="1" applyBorder="1" applyAlignment="1" applyProtection="1">
      <alignment horizontal="center" vertical="center" wrapText="1"/>
      <protection locked="0"/>
    </xf>
    <xf numFmtId="166" fontId="14" fillId="0" borderId="38" xfId="2" applyNumberFormat="1" applyFont="1" applyFill="1" applyBorder="1" applyAlignment="1" applyProtection="1">
      <alignment horizontal="center" vertical="center"/>
      <protection locked="0"/>
    </xf>
    <xf numFmtId="166" fontId="14" fillId="0" borderId="10" xfId="2" applyNumberFormat="1" applyFont="1" applyFill="1" applyBorder="1" applyAlignment="1" applyProtection="1">
      <alignment horizontal="center" vertical="center"/>
      <protection locked="0"/>
    </xf>
    <xf numFmtId="166" fontId="14" fillId="0" borderId="8" xfId="2" applyNumberFormat="1" applyFont="1" applyFill="1" applyBorder="1" applyAlignment="1" applyProtection="1">
      <alignment horizontal="center" vertical="center"/>
      <protection locked="0"/>
    </xf>
    <xf numFmtId="1" fontId="32" fillId="0" borderId="16" xfId="2" applyNumberFormat="1" applyFont="1" applyFill="1" applyBorder="1" applyAlignment="1" applyProtection="1">
      <alignment horizontal="center" vertical="center"/>
      <protection locked="0"/>
    </xf>
    <xf numFmtId="1" fontId="32" fillId="0" borderId="18" xfId="2" applyNumberFormat="1" applyFont="1" applyFill="1" applyBorder="1" applyAlignment="1" applyProtection="1">
      <alignment horizontal="center" vertical="center"/>
      <protection locked="0"/>
    </xf>
    <xf numFmtId="164" fontId="7" fillId="0" borderId="0" xfId="2" applyFont="1" applyFill="1" applyBorder="1" applyAlignment="1" applyProtection="1">
      <alignment horizontal="center" vertical="center"/>
      <protection locked="0"/>
    </xf>
    <xf numFmtId="164" fontId="84" fillId="0" borderId="14" xfId="2" applyFont="1" applyFill="1" applyBorder="1" applyAlignment="1">
      <alignment horizontal="center" vertical="center" wrapText="1"/>
    </xf>
    <xf numFmtId="164" fontId="110" fillId="0" borderId="39" xfId="2" applyFont="1" applyFill="1" applyBorder="1" applyAlignment="1">
      <alignment vertical="center" wrapText="1"/>
    </xf>
    <xf numFmtId="164" fontId="110" fillId="0" borderId="33" xfId="2" applyFont="1" applyFill="1" applyBorder="1" applyAlignment="1">
      <alignment vertical="center" wrapText="1"/>
    </xf>
    <xf numFmtId="164" fontId="118" fillId="0" borderId="39" xfId="2" applyFont="1" applyFill="1" applyBorder="1" applyAlignment="1">
      <alignment vertical="center" wrapText="1"/>
    </xf>
    <xf numFmtId="164" fontId="118" fillId="0" borderId="33" xfId="2" applyFont="1" applyFill="1" applyBorder="1" applyAlignment="1">
      <alignment vertical="center" wrapText="1"/>
    </xf>
    <xf numFmtId="164" fontId="29" fillId="0" borderId="18" xfId="1" applyFont="1" applyFill="1" applyBorder="1" applyAlignment="1" applyProtection="1">
      <alignment horizontal="center" vertical="center" wrapText="1"/>
      <protection locked="0"/>
    </xf>
    <xf numFmtId="164" fontId="29" fillId="0" borderId="19" xfId="1" applyFont="1" applyFill="1" applyBorder="1" applyAlignment="1" applyProtection="1">
      <alignment horizontal="center" vertical="center" wrapText="1"/>
      <protection locked="0"/>
    </xf>
    <xf numFmtId="1" fontId="32" fillId="0" borderId="16" xfId="1" applyNumberFormat="1" applyFont="1" applyFill="1" applyBorder="1" applyAlignment="1" applyProtection="1">
      <alignment horizontal="center" vertical="center"/>
      <protection locked="0"/>
    </xf>
    <xf numFmtId="1" fontId="32" fillId="0" borderId="18" xfId="1" applyNumberFormat="1" applyFont="1" applyFill="1" applyBorder="1" applyAlignment="1" applyProtection="1">
      <alignment horizontal="center" vertical="center"/>
      <protection locked="0"/>
    </xf>
    <xf numFmtId="164" fontId="25" fillId="0" borderId="16" xfId="1" applyFont="1" applyFill="1" applyBorder="1" applyAlignment="1" applyProtection="1">
      <alignment horizontal="center" vertical="center" wrapText="1"/>
      <protection locked="0"/>
    </xf>
    <xf numFmtId="164" fontId="25" fillId="0" borderId="18" xfId="1" applyFont="1" applyFill="1" applyBorder="1" applyAlignment="1" applyProtection="1">
      <alignment horizontal="center" vertical="center" wrapText="1"/>
      <protection locked="0"/>
    </xf>
    <xf numFmtId="164" fontId="25" fillId="0" borderId="22" xfId="1" applyFont="1" applyFill="1" applyBorder="1" applyAlignment="1" applyProtection="1">
      <alignment horizontal="center" vertical="center" wrapText="1"/>
      <protection locked="0"/>
    </xf>
    <xf numFmtId="164" fontId="25" fillId="0" borderId="17" xfId="1" applyFont="1" applyFill="1" applyBorder="1" applyAlignment="1" applyProtection="1">
      <alignment horizontal="center" vertical="center" wrapText="1"/>
      <protection locked="0"/>
    </xf>
    <xf numFmtId="164" fontId="25" fillId="0" borderId="19" xfId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/>
      <protection locked="0"/>
    </xf>
    <xf numFmtId="166" fontId="14" fillId="0" borderId="10" xfId="1" applyNumberFormat="1" applyFont="1" applyFill="1" applyBorder="1" applyAlignment="1" applyProtection="1">
      <alignment horizontal="center" vertical="center"/>
      <protection locked="0"/>
    </xf>
    <xf numFmtId="166" fontId="14" fillId="0" borderId="3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1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12" xfId="1" applyNumberFormat="1" applyFont="1" applyFill="1" applyBorder="1" applyAlignment="1" applyProtection="1">
      <alignment horizontal="center" vertical="center"/>
      <protection locked="0"/>
    </xf>
    <xf numFmtId="164" fontId="25" fillId="0" borderId="11" xfId="1" applyFont="1" applyFill="1" applyBorder="1" applyAlignment="1" applyProtection="1">
      <alignment horizontal="center" vertical="center" wrapText="1"/>
      <protection locked="0"/>
    </xf>
    <xf numFmtId="164" fontId="25" fillId="0" borderId="14" xfId="1" applyFont="1" applyFill="1" applyBorder="1" applyAlignment="1" applyProtection="1">
      <alignment horizontal="center" vertical="center" wrapText="1"/>
      <protection locked="0"/>
    </xf>
    <xf numFmtId="164" fontId="25" fillId="0" borderId="75" xfId="1" applyFont="1" applyFill="1" applyBorder="1" applyAlignment="1" applyProtection="1">
      <alignment horizontal="center" vertical="center" wrapText="1"/>
      <protection locked="0"/>
    </xf>
    <xf numFmtId="164" fontId="25" fillId="0" borderId="76" xfId="1" applyFont="1" applyFill="1" applyBorder="1" applyAlignment="1" applyProtection="1">
      <alignment horizontal="center" vertical="center" wrapText="1"/>
      <protection locked="0"/>
    </xf>
    <xf numFmtId="164" fontId="25" fillId="0" borderId="58" xfId="1" applyFont="1" applyFill="1" applyBorder="1" applyAlignment="1" applyProtection="1">
      <alignment horizontal="center" vertical="center" wrapText="1"/>
      <protection locked="0"/>
    </xf>
    <xf numFmtId="164" fontId="25" fillId="0" borderId="77" xfId="1" applyFont="1" applyFill="1" applyBorder="1" applyAlignment="1" applyProtection="1">
      <alignment horizontal="center" vertical="center" wrapText="1"/>
      <protection locked="0"/>
    </xf>
    <xf numFmtId="164" fontId="25" fillId="0" borderId="78" xfId="1" applyFont="1" applyFill="1" applyBorder="1" applyAlignment="1" applyProtection="1">
      <alignment horizontal="center" vertical="center" wrapText="1"/>
      <protection locked="0"/>
    </xf>
    <xf numFmtId="164" fontId="25" fillId="0" borderId="79" xfId="1" applyFont="1" applyFill="1" applyBorder="1" applyAlignment="1" applyProtection="1">
      <alignment horizontal="center" vertical="center" wrapText="1"/>
      <protection locked="0"/>
    </xf>
    <xf numFmtId="164" fontId="25" fillId="0" borderId="89" xfId="1" applyFont="1" applyFill="1" applyBorder="1" applyAlignment="1" applyProtection="1">
      <alignment horizontal="center" vertical="center" wrapText="1"/>
      <protection locked="0"/>
    </xf>
  </cellXfs>
  <cellStyles count="678">
    <cellStyle name=" 1" xfId="3"/>
    <cellStyle name="_2008г. и 4кв" xfId="4"/>
    <cellStyle name="_4_macro 2009" xfId="5"/>
    <cellStyle name="_Condition-long(2012-2030)нах" xfId="6"/>
    <cellStyle name="_CPI foodimp" xfId="7"/>
    <cellStyle name="_macro 2012 var 1" xfId="8"/>
    <cellStyle name="_SeriesAttributes" xfId="9"/>
    <cellStyle name="_v2008-2012-15.12.09вар(2)-11.2030" xfId="10"/>
    <cellStyle name="_v-2013-2030- 2b17.01.11Нах-cpiнов. курс inn 1-2-Е1xls" xfId="11"/>
    <cellStyle name="_Газ-расчет-16 0508Клдо 2023" xfId="12"/>
    <cellStyle name="_Газ-расчет-net-back 21,12.09 до 2030 в2" xfId="13"/>
    <cellStyle name="_ИПЦЖКХ2105 08-до 2023вар1" xfId="14"/>
    <cellStyle name="_Книга1" xfId="15"/>
    <cellStyle name="_Книга3" xfId="16"/>
    <cellStyle name="_Копия Condition-все вар13.12.08" xfId="17"/>
    <cellStyle name="_курсовые разницы 01,06,08" xfId="18"/>
    <cellStyle name="_Макро_2030 год" xfId="19"/>
    <cellStyle name="_Модель - 2(23)" xfId="20"/>
    <cellStyle name="_Правила заполнения" xfId="21"/>
    <cellStyle name="_Сб-macro 2020" xfId="22"/>
    <cellStyle name="_Сб-macro 2020_v2008-2012-15.12.09вар(2)-11.2030" xfId="23"/>
    <cellStyle name="_Сб-macro 2020_v2008-2012-23.09.09вар2а-11" xfId="24"/>
    <cellStyle name="_ЦФ  реализация акций 2008-2010" xfId="25"/>
    <cellStyle name="_ЦФ  реализация акций 2008-2010_акции по годам 2009-2012" xfId="26"/>
    <cellStyle name="_ЦФ  реализация акций 2008-2010_Копия Прогноз ПТРдо 2030г  (3)" xfId="27"/>
    <cellStyle name="_ЦФ  реализация акций 2008-2010_Прогноз ПТРдо 2030г." xfId="28"/>
    <cellStyle name="1Normal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1 - 20%" xfId="50"/>
    <cellStyle name="Accent1 - 20% 2" xfId="51"/>
    <cellStyle name="Accent1 - 20% 3" xfId="52"/>
    <cellStyle name="Accent1 - 20% 4" xfId="53"/>
    <cellStyle name="Accent1 - 20% 5" xfId="54"/>
    <cellStyle name="Accent1 - 20% 6" xfId="55"/>
    <cellStyle name="Accent1 - 40%" xfId="56"/>
    <cellStyle name="Accent1 - 40% 2" xfId="57"/>
    <cellStyle name="Accent1 - 40% 3" xfId="58"/>
    <cellStyle name="Accent1 - 40% 4" xfId="59"/>
    <cellStyle name="Accent1 - 40% 5" xfId="60"/>
    <cellStyle name="Accent1 - 40% 6" xfId="61"/>
    <cellStyle name="Accent1 - 60%" xfId="62"/>
    <cellStyle name="Accent1 - 60% 2" xfId="63"/>
    <cellStyle name="Accent1 - 60% 3" xfId="64"/>
    <cellStyle name="Accent1 - 60% 4" xfId="65"/>
    <cellStyle name="Accent1 - 60% 5" xfId="66"/>
    <cellStyle name="Accent1 - 60% 6" xfId="67"/>
    <cellStyle name="Accent1_акции по годам 2009-2012" xfId="68"/>
    <cellStyle name="Accent2" xfId="69"/>
    <cellStyle name="Accent2 - 20%" xfId="70"/>
    <cellStyle name="Accent2 - 20% 2" xfId="71"/>
    <cellStyle name="Accent2 - 20% 3" xfId="72"/>
    <cellStyle name="Accent2 - 20% 4" xfId="73"/>
    <cellStyle name="Accent2 - 20% 5" xfId="74"/>
    <cellStyle name="Accent2 - 20% 6" xfId="75"/>
    <cellStyle name="Accent2 - 40%" xfId="76"/>
    <cellStyle name="Accent2 - 40% 2" xfId="77"/>
    <cellStyle name="Accent2 - 40% 3" xfId="78"/>
    <cellStyle name="Accent2 - 40% 4" xfId="79"/>
    <cellStyle name="Accent2 - 40% 5" xfId="80"/>
    <cellStyle name="Accent2 - 40% 6" xfId="81"/>
    <cellStyle name="Accent2 - 60%" xfId="82"/>
    <cellStyle name="Accent2 - 60% 2" xfId="83"/>
    <cellStyle name="Accent2 - 60% 3" xfId="84"/>
    <cellStyle name="Accent2 - 60% 4" xfId="85"/>
    <cellStyle name="Accent2 - 60% 5" xfId="86"/>
    <cellStyle name="Accent2 - 60% 6" xfId="87"/>
    <cellStyle name="Accent2_акции по годам 2009-2012" xfId="88"/>
    <cellStyle name="Accent3" xfId="89"/>
    <cellStyle name="Accent3 - 20%" xfId="90"/>
    <cellStyle name="Accent3 - 20% 2" xfId="91"/>
    <cellStyle name="Accent3 - 20% 3" xfId="92"/>
    <cellStyle name="Accent3 - 20% 4" xfId="93"/>
    <cellStyle name="Accent3 - 20% 5" xfId="94"/>
    <cellStyle name="Accent3 - 20% 6" xfId="95"/>
    <cellStyle name="Accent3 - 40%" xfId="96"/>
    <cellStyle name="Accent3 - 40% 2" xfId="97"/>
    <cellStyle name="Accent3 - 40% 3" xfId="98"/>
    <cellStyle name="Accent3 - 40% 4" xfId="99"/>
    <cellStyle name="Accent3 - 40% 5" xfId="100"/>
    <cellStyle name="Accent3 - 40% 6" xfId="101"/>
    <cellStyle name="Accent3 - 60%" xfId="102"/>
    <cellStyle name="Accent3 - 60% 2" xfId="103"/>
    <cellStyle name="Accent3 - 60% 3" xfId="104"/>
    <cellStyle name="Accent3 - 60% 4" xfId="105"/>
    <cellStyle name="Accent3 - 60% 5" xfId="106"/>
    <cellStyle name="Accent3 - 60% 6" xfId="107"/>
    <cellStyle name="Accent3_7-р" xfId="108"/>
    <cellStyle name="Accent4" xfId="109"/>
    <cellStyle name="Accent4 - 20%" xfId="110"/>
    <cellStyle name="Accent4 - 20% 2" xfId="111"/>
    <cellStyle name="Accent4 - 20% 3" xfId="112"/>
    <cellStyle name="Accent4 - 20% 4" xfId="113"/>
    <cellStyle name="Accent4 - 20% 5" xfId="114"/>
    <cellStyle name="Accent4 - 20% 6" xfId="115"/>
    <cellStyle name="Accent4 - 40%" xfId="116"/>
    <cellStyle name="Accent4 - 40% 2" xfId="117"/>
    <cellStyle name="Accent4 - 40% 3" xfId="118"/>
    <cellStyle name="Accent4 - 40% 4" xfId="119"/>
    <cellStyle name="Accent4 - 40% 5" xfId="120"/>
    <cellStyle name="Accent4 - 40% 6" xfId="121"/>
    <cellStyle name="Accent4 - 60%" xfId="122"/>
    <cellStyle name="Accent4 - 60% 2" xfId="123"/>
    <cellStyle name="Accent4 - 60% 3" xfId="124"/>
    <cellStyle name="Accent4 - 60% 4" xfId="125"/>
    <cellStyle name="Accent4 - 60% 5" xfId="126"/>
    <cellStyle name="Accent4 - 60% 6" xfId="127"/>
    <cellStyle name="Accent4_7-р" xfId="128"/>
    <cellStyle name="Accent5" xfId="129"/>
    <cellStyle name="Accent5 - 20%" xfId="130"/>
    <cellStyle name="Accent5 - 20% 2" xfId="131"/>
    <cellStyle name="Accent5 - 20% 3" xfId="132"/>
    <cellStyle name="Accent5 - 20% 4" xfId="133"/>
    <cellStyle name="Accent5 - 20% 5" xfId="134"/>
    <cellStyle name="Accent5 - 20% 6" xfId="135"/>
    <cellStyle name="Accent5 - 40%" xfId="136"/>
    <cellStyle name="Accent5 - 60%" xfId="137"/>
    <cellStyle name="Accent5 - 60% 2" xfId="138"/>
    <cellStyle name="Accent5 - 60% 3" xfId="139"/>
    <cellStyle name="Accent5 - 60% 4" xfId="140"/>
    <cellStyle name="Accent5 - 60% 5" xfId="141"/>
    <cellStyle name="Accent5 - 60% 6" xfId="142"/>
    <cellStyle name="Accent5_7-р" xfId="143"/>
    <cellStyle name="Accent6" xfId="144"/>
    <cellStyle name="Accent6 - 20%" xfId="145"/>
    <cellStyle name="Accent6 - 40%" xfId="146"/>
    <cellStyle name="Accent6 - 40% 2" xfId="147"/>
    <cellStyle name="Accent6 - 40% 3" xfId="148"/>
    <cellStyle name="Accent6 - 40% 4" xfId="149"/>
    <cellStyle name="Accent6 - 40% 5" xfId="150"/>
    <cellStyle name="Accent6 - 40% 6" xfId="151"/>
    <cellStyle name="Accent6 - 60%" xfId="152"/>
    <cellStyle name="Accent6 - 60% 2" xfId="153"/>
    <cellStyle name="Accent6 - 60% 3" xfId="154"/>
    <cellStyle name="Accent6 - 60% 4" xfId="155"/>
    <cellStyle name="Accent6 - 60% 5" xfId="156"/>
    <cellStyle name="Accent6 - 60% 6" xfId="157"/>
    <cellStyle name="Accent6_7-р" xfId="158"/>
    <cellStyle name="Annotations Cell - PerformancePoint" xfId="159"/>
    <cellStyle name="Arial007000001514155735" xfId="160"/>
    <cellStyle name="Arial007000001514155735 2" xfId="161"/>
    <cellStyle name="Arial0070000015536870911" xfId="162"/>
    <cellStyle name="Arial0070000015536870911 2" xfId="163"/>
    <cellStyle name="Arial007000001565535" xfId="164"/>
    <cellStyle name="Arial007000001565535 2" xfId="165"/>
    <cellStyle name="Arial0110010000536870911" xfId="166"/>
    <cellStyle name="Arial01101000015536870911" xfId="167"/>
    <cellStyle name="Arial017010000536870911" xfId="168"/>
    <cellStyle name="Arial018000000536870911" xfId="169"/>
    <cellStyle name="Arial10170100015536870911" xfId="170"/>
    <cellStyle name="Arial10170100015536870911 2" xfId="171"/>
    <cellStyle name="Arial107000000536870911" xfId="172"/>
    <cellStyle name="Arial107000001514155735" xfId="173"/>
    <cellStyle name="Arial107000001514155735 2" xfId="174"/>
    <cellStyle name="Arial107000001514155735FMT" xfId="175"/>
    <cellStyle name="Arial107000001514155735FMT 2" xfId="176"/>
    <cellStyle name="Arial1070000015536870911" xfId="177"/>
    <cellStyle name="Arial1070000015536870911 2" xfId="178"/>
    <cellStyle name="Arial1070000015536870911FMT" xfId="179"/>
    <cellStyle name="Arial1070000015536870911FMT 2" xfId="180"/>
    <cellStyle name="Arial107000001565535" xfId="181"/>
    <cellStyle name="Arial107000001565535 2" xfId="182"/>
    <cellStyle name="Arial107000001565535FMT" xfId="183"/>
    <cellStyle name="Arial107000001565535FMT 2" xfId="184"/>
    <cellStyle name="Arial117100000536870911" xfId="185"/>
    <cellStyle name="Arial118000000536870911" xfId="186"/>
    <cellStyle name="Arial2110100000536870911" xfId="187"/>
    <cellStyle name="Arial21101000015536870911" xfId="188"/>
    <cellStyle name="Arial2170000015536870911" xfId="189"/>
    <cellStyle name="Arial2170000015536870911 2" xfId="190"/>
    <cellStyle name="Arial2170000015536870911FMT" xfId="191"/>
    <cellStyle name="Arial2170000015536870911FMT 2" xfId="192"/>
    <cellStyle name="Bad" xfId="193"/>
    <cellStyle name="Calc Currency (0)" xfId="194"/>
    <cellStyle name="Calc Currency (2)" xfId="195"/>
    <cellStyle name="Calc Percent (0)" xfId="196"/>
    <cellStyle name="Calc Percent (1)" xfId="197"/>
    <cellStyle name="Calc Percent (2)" xfId="198"/>
    <cellStyle name="Calc Units (0)" xfId="199"/>
    <cellStyle name="Calc Units (1)" xfId="200"/>
    <cellStyle name="Calc Units (2)" xfId="201"/>
    <cellStyle name="Calculation" xfId="202"/>
    <cellStyle name="Check Cell" xfId="203"/>
    <cellStyle name="Comma [00]" xfId="204"/>
    <cellStyle name="Comma 2" xfId="205"/>
    <cellStyle name="Comma 3" xfId="206"/>
    <cellStyle name="Currency [00]" xfId="207"/>
    <cellStyle name="Data Cell - PerformancePoint" xfId="208"/>
    <cellStyle name="Data Entry Cell - PerformancePoint" xfId="209"/>
    <cellStyle name="Date Short" xfId="210"/>
    <cellStyle name="Default" xfId="211"/>
    <cellStyle name="Dezimal [0]_PERSONAL" xfId="212"/>
    <cellStyle name="Dezimal_PERSONAL" xfId="213"/>
    <cellStyle name="Emphasis 1" xfId="214"/>
    <cellStyle name="Emphasis 1 2" xfId="215"/>
    <cellStyle name="Emphasis 1 3" xfId="216"/>
    <cellStyle name="Emphasis 1 4" xfId="217"/>
    <cellStyle name="Emphasis 1 5" xfId="218"/>
    <cellStyle name="Emphasis 1 6" xfId="219"/>
    <cellStyle name="Emphasis 2" xfId="220"/>
    <cellStyle name="Emphasis 2 2" xfId="221"/>
    <cellStyle name="Emphasis 2 3" xfId="222"/>
    <cellStyle name="Emphasis 2 4" xfId="223"/>
    <cellStyle name="Emphasis 2 5" xfId="224"/>
    <cellStyle name="Emphasis 2 6" xfId="225"/>
    <cellStyle name="Emphasis 3" xfId="226"/>
    <cellStyle name="Enter Currency (0)" xfId="227"/>
    <cellStyle name="Enter Currency (2)" xfId="228"/>
    <cellStyle name="Enter Units (0)" xfId="229"/>
    <cellStyle name="Enter Units (1)" xfId="230"/>
    <cellStyle name="Enter Units (2)" xfId="231"/>
    <cellStyle name="Euro" xfId="232"/>
    <cellStyle name="Explanatory Text" xfId="233"/>
    <cellStyle name="Good" xfId="234"/>
    <cellStyle name="Good 2" xfId="235"/>
    <cellStyle name="Good 3" xfId="236"/>
    <cellStyle name="Good 4" xfId="237"/>
    <cellStyle name="Good_7-р_Из_Системы" xfId="238"/>
    <cellStyle name="Header1" xfId="239"/>
    <cellStyle name="Header2" xfId="240"/>
    <cellStyle name="Heading 1" xfId="241"/>
    <cellStyle name="Heading 2" xfId="242"/>
    <cellStyle name="Heading 3" xfId="243"/>
    <cellStyle name="Heading 4" xfId="244"/>
    <cellStyle name="Input" xfId="245"/>
    <cellStyle name="Link Currency (0)" xfId="246"/>
    <cellStyle name="Link Currency (2)" xfId="247"/>
    <cellStyle name="Link Units (0)" xfId="248"/>
    <cellStyle name="Link Units (1)" xfId="249"/>
    <cellStyle name="Link Units (2)" xfId="250"/>
    <cellStyle name="Linked Cell" xfId="251"/>
    <cellStyle name="Locked Cell - PerformancePoint" xfId="252"/>
    <cellStyle name="Neutral" xfId="253"/>
    <cellStyle name="Neutral 2" xfId="254"/>
    <cellStyle name="Neutral 3" xfId="255"/>
    <cellStyle name="Neutral 4" xfId="256"/>
    <cellStyle name="Neutral_7-р_Из_Системы" xfId="257"/>
    <cellStyle name="Norma11l" xfId="258"/>
    <cellStyle name="Normal 2" xfId="259"/>
    <cellStyle name="Normal 3" xfId="260"/>
    <cellStyle name="Normal 4" xfId="261"/>
    <cellStyle name="Normal 5" xfId="262"/>
    <cellStyle name="Normal_macro 2012 var 1" xfId="263"/>
    <cellStyle name="Note" xfId="264"/>
    <cellStyle name="Note 2" xfId="265"/>
    <cellStyle name="Note 3" xfId="266"/>
    <cellStyle name="Note 4" xfId="267"/>
    <cellStyle name="Note_7-р_Из_Системы" xfId="268"/>
    <cellStyle name="Output" xfId="269"/>
    <cellStyle name="Percent [0]" xfId="270"/>
    <cellStyle name="Percent [00]" xfId="271"/>
    <cellStyle name="Percent 2" xfId="272"/>
    <cellStyle name="Percent 3" xfId="273"/>
    <cellStyle name="PrePop Currency (0)" xfId="274"/>
    <cellStyle name="PrePop Currency (2)" xfId="275"/>
    <cellStyle name="PrePop Units (0)" xfId="276"/>
    <cellStyle name="PrePop Units (1)" xfId="277"/>
    <cellStyle name="PrePop Units (2)" xfId="278"/>
    <cellStyle name="SAPBEXaggData" xfId="279"/>
    <cellStyle name="SAPBEXaggData 2" xfId="280"/>
    <cellStyle name="SAPBEXaggData 3" xfId="281"/>
    <cellStyle name="SAPBEXaggData 4" xfId="282"/>
    <cellStyle name="SAPBEXaggData 5" xfId="283"/>
    <cellStyle name="SAPBEXaggData 6" xfId="284"/>
    <cellStyle name="SAPBEXaggDataEmph" xfId="285"/>
    <cellStyle name="SAPBEXaggDataEmph 2" xfId="286"/>
    <cellStyle name="SAPBEXaggDataEmph 3" xfId="287"/>
    <cellStyle name="SAPBEXaggDataEmph 4" xfId="288"/>
    <cellStyle name="SAPBEXaggDataEmph 5" xfId="289"/>
    <cellStyle name="SAPBEXaggDataEmph 6" xfId="290"/>
    <cellStyle name="SAPBEXaggItem" xfId="291"/>
    <cellStyle name="SAPBEXaggItem 2" xfId="292"/>
    <cellStyle name="SAPBEXaggItem 3" xfId="293"/>
    <cellStyle name="SAPBEXaggItem 4" xfId="294"/>
    <cellStyle name="SAPBEXaggItem 5" xfId="295"/>
    <cellStyle name="SAPBEXaggItem 6" xfId="296"/>
    <cellStyle name="SAPBEXaggItemX" xfId="297"/>
    <cellStyle name="SAPBEXaggItemX 2" xfId="298"/>
    <cellStyle name="SAPBEXaggItemX 3" xfId="299"/>
    <cellStyle name="SAPBEXaggItemX 4" xfId="300"/>
    <cellStyle name="SAPBEXaggItemX 5" xfId="301"/>
    <cellStyle name="SAPBEXaggItemX 6" xfId="302"/>
    <cellStyle name="SAPBEXchaText" xfId="303"/>
    <cellStyle name="SAPBEXchaText 2" xfId="304"/>
    <cellStyle name="SAPBEXchaText 3" xfId="305"/>
    <cellStyle name="SAPBEXchaText 4" xfId="306"/>
    <cellStyle name="SAPBEXchaText 5" xfId="307"/>
    <cellStyle name="SAPBEXchaText 6" xfId="308"/>
    <cellStyle name="SAPBEXchaText_Приложение_1_к_7-у-о_2009_Кв_1_ФСТ" xfId="309"/>
    <cellStyle name="SAPBEXexcBad7" xfId="310"/>
    <cellStyle name="SAPBEXexcBad7 2" xfId="311"/>
    <cellStyle name="SAPBEXexcBad7 3" xfId="312"/>
    <cellStyle name="SAPBEXexcBad7 4" xfId="313"/>
    <cellStyle name="SAPBEXexcBad7 5" xfId="314"/>
    <cellStyle name="SAPBEXexcBad7 6" xfId="315"/>
    <cellStyle name="SAPBEXexcBad8" xfId="316"/>
    <cellStyle name="SAPBEXexcBad8 2" xfId="317"/>
    <cellStyle name="SAPBEXexcBad8 3" xfId="318"/>
    <cellStyle name="SAPBEXexcBad8 4" xfId="319"/>
    <cellStyle name="SAPBEXexcBad8 5" xfId="320"/>
    <cellStyle name="SAPBEXexcBad8 6" xfId="321"/>
    <cellStyle name="SAPBEXexcBad9" xfId="322"/>
    <cellStyle name="SAPBEXexcBad9 2" xfId="323"/>
    <cellStyle name="SAPBEXexcBad9 3" xfId="324"/>
    <cellStyle name="SAPBEXexcBad9 4" xfId="325"/>
    <cellStyle name="SAPBEXexcBad9 5" xfId="326"/>
    <cellStyle name="SAPBEXexcBad9 6" xfId="327"/>
    <cellStyle name="SAPBEXexcCritical4" xfId="328"/>
    <cellStyle name="SAPBEXexcCritical4 2" xfId="329"/>
    <cellStyle name="SAPBEXexcCritical4 3" xfId="330"/>
    <cellStyle name="SAPBEXexcCritical4 4" xfId="331"/>
    <cellStyle name="SAPBEXexcCritical4 5" xfId="332"/>
    <cellStyle name="SAPBEXexcCritical4 6" xfId="333"/>
    <cellStyle name="SAPBEXexcCritical5" xfId="334"/>
    <cellStyle name="SAPBEXexcCritical5 2" xfId="335"/>
    <cellStyle name="SAPBEXexcCritical5 3" xfId="336"/>
    <cellStyle name="SAPBEXexcCritical5 4" xfId="337"/>
    <cellStyle name="SAPBEXexcCritical5 5" xfId="338"/>
    <cellStyle name="SAPBEXexcCritical5 6" xfId="339"/>
    <cellStyle name="SAPBEXexcCritical6" xfId="340"/>
    <cellStyle name="SAPBEXexcCritical6 2" xfId="341"/>
    <cellStyle name="SAPBEXexcCritical6 3" xfId="342"/>
    <cellStyle name="SAPBEXexcCritical6 4" xfId="343"/>
    <cellStyle name="SAPBEXexcCritical6 5" xfId="344"/>
    <cellStyle name="SAPBEXexcCritical6 6" xfId="345"/>
    <cellStyle name="SAPBEXexcGood1" xfId="346"/>
    <cellStyle name="SAPBEXexcGood1 2" xfId="347"/>
    <cellStyle name="SAPBEXexcGood1 3" xfId="348"/>
    <cellStyle name="SAPBEXexcGood1 4" xfId="349"/>
    <cellStyle name="SAPBEXexcGood1 5" xfId="350"/>
    <cellStyle name="SAPBEXexcGood1 6" xfId="351"/>
    <cellStyle name="SAPBEXexcGood2" xfId="352"/>
    <cellStyle name="SAPBEXexcGood2 2" xfId="353"/>
    <cellStyle name="SAPBEXexcGood2 3" xfId="354"/>
    <cellStyle name="SAPBEXexcGood2 4" xfId="355"/>
    <cellStyle name="SAPBEXexcGood2 5" xfId="356"/>
    <cellStyle name="SAPBEXexcGood2 6" xfId="357"/>
    <cellStyle name="SAPBEXexcGood3" xfId="358"/>
    <cellStyle name="SAPBEXexcGood3 2" xfId="359"/>
    <cellStyle name="SAPBEXexcGood3 3" xfId="360"/>
    <cellStyle name="SAPBEXexcGood3 4" xfId="361"/>
    <cellStyle name="SAPBEXexcGood3 5" xfId="362"/>
    <cellStyle name="SAPBEXexcGood3 6" xfId="363"/>
    <cellStyle name="SAPBEXfilterDrill" xfId="364"/>
    <cellStyle name="SAPBEXfilterDrill 2" xfId="365"/>
    <cellStyle name="SAPBEXfilterDrill 3" xfId="366"/>
    <cellStyle name="SAPBEXfilterDrill 4" xfId="367"/>
    <cellStyle name="SAPBEXfilterDrill 5" xfId="368"/>
    <cellStyle name="SAPBEXfilterDrill 6" xfId="369"/>
    <cellStyle name="SAPBEXfilterItem" xfId="370"/>
    <cellStyle name="SAPBEXfilterItem 2" xfId="371"/>
    <cellStyle name="SAPBEXfilterItem 3" xfId="372"/>
    <cellStyle name="SAPBEXfilterItem 4" xfId="373"/>
    <cellStyle name="SAPBEXfilterItem 5" xfId="374"/>
    <cellStyle name="SAPBEXfilterItem 6" xfId="375"/>
    <cellStyle name="SAPBEXfilterText" xfId="376"/>
    <cellStyle name="SAPBEXfilterText 2" xfId="377"/>
    <cellStyle name="SAPBEXfilterText 3" xfId="378"/>
    <cellStyle name="SAPBEXfilterText 4" xfId="379"/>
    <cellStyle name="SAPBEXfilterText 5" xfId="380"/>
    <cellStyle name="SAPBEXfilterText 6" xfId="381"/>
    <cellStyle name="SAPBEXformats" xfId="382"/>
    <cellStyle name="SAPBEXformats 2" xfId="383"/>
    <cellStyle name="SAPBEXformats 3" xfId="384"/>
    <cellStyle name="SAPBEXformats 4" xfId="385"/>
    <cellStyle name="SAPBEXformats 5" xfId="386"/>
    <cellStyle name="SAPBEXformats 6" xfId="387"/>
    <cellStyle name="SAPBEXheaderItem" xfId="388"/>
    <cellStyle name="SAPBEXheaderItem 2" xfId="389"/>
    <cellStyle name="SAPBEXheaderItem 3" xfId="390"/>
    <cellStyle name="SAPBEXheaderItem 4" xfId="391"/>
    <cellStyle name="SAPBEXheaderItem 5" xfId="392"/>
    <cellStyle name="SAPBEXheaderItem 6" xfId="393"/>
    <cellStyle name="SAPBEXheaderText" xfId="394"/>
    <cellStyle name="SAPBEXheaderText 2" xfId="395"/>
    <cellStyle name="SAPBEXheaderText 3" xfId="396"/>
    <cellStyle name="SAPBEXheaderText 4" xfId="397"/>
    <cellStyle name="SAPBEXheaderText 5" xfId="398"/>
    <cellStyle name="SAPBEXheaderText 6" xfId="399"/>
    <cellStyle name="SAPBEXHLevel0" xfId="400"/>
    <cellStyle name="SAPBEXHLevel0 2" xfId="401"/>
    <cellStyle name="SAPBEXHLevel0 3" xfId="402"/>
    <cellStyle name="SAPBEXHLevel0 4" xfId="403"/>
    <cellStyle name="SAPBEXHLevel0 5" xfId="404"/>
    <cellStyle name="SAPBEXHLevel0 6" xfId="405"/>
    <cellStyle name="SAPBEXHLevel0 7" xfId="406"/>
    <cellStyle name="SAPBEXHLevel0_7y-отчетная_РЖД_2009_04" xfId="407"/>
    <cellStyle name="SAPBEXHLevel0X" xfId="408"/>
    <cellStyle name="SAPBEXHLevel0X 2" xfId="409"/>
    <cellStyle name="SAPBEXHLevel0X 3" xfId="410"/>
    <cellStyle name="SAPBEXHLevel0X 4" xfId="411"/>
    <cellStyle name="SAPBEXHLevel0X 5" xfId="412"/>
    <cellStyle name="SAPBEXHLevel0X 6" xfId="413"/>
    <cellStyle name="SAPBEXHLevel0X 7" xfId="414"/>
    <cellStyle name="SAPBEXHLevel0X 8" xfId="415"/>
    <cellStyle name="SAPBEXHLevel0X 9" xfId="416"/>
    <cellStyle name="SAPBEXHLevel0X_7-р_Из_Системы" xfId="417"/>
    <cellStyle name="SAPBEXHLevel1" xfId="418"/>
    <cellStyle name="SAPBEXHLevel1 2" xfId="419"/>
    <cellStyle name="SAPBEXHLevel1 3" xfId="420"/>
    <cellStyle name="SAPBEXHLevel1 4" xfId="421"/>
    <cellStyle name="SAPBEXHLevel1 5" xfId="422"/>
    <cellStyle name="SAPBEXHLevel1 6" xfId="423"/>
    <cellStyle name="SAPBEXHLevel1 7" xfId="424"/>
    <cellStyle name="SAPBEXHLevel1_7y-отчетная_РЖД_2009_04" xfId="425"/>
    <cellStyle name="SAPBEXHLevel1X" xfId="426"/>
    <cellStyle name="SAPBEXHLevel1X 2" xfId="427"/>
    <cellStyle name="SAPBEXHLevel1X 3" xfId="428"/>
    <cellStyle name="SAPBEXHLevel1X 4" xfId="429"/>
    <cellStyle name="SAPBEXHLevel1X 5" xfId="430"/>
    <cellStyle name="SAPBEXHLevel1X 6" xfId="431"/>
    <cellStyle name="SAPBEXHLevel1X 7" xfId="432"/>
    <cellStyle name="SAPBEXHLevel1X 8" xfId="433"/>
    <cellStyle name="SAPBEXHLevel1X 9" xfId="434"/>
    <cellStyle name="SAPBEXHLevel1X_7-р_Из_Системы" xfId="435"/>
    <cellStyle name="SAPBEXHLevel2" xfId="436"/>
    <cellStyle name="SAPBEXHLevel2 2" xfId="437"/>
    <cellStyle name="SAPBEXHLevel2 3" xfId="438"/>
    <cellStyle name="SAPBEXHLevel2 4" xfId="439"/>
    <cellStyle name="SAPBEXHLevel2 5" xfId="440"/>
    <cellStyle name="SAPBEXHLevel2 6" xfId="441"/>
    <cellStyle name="SAPBEXHLevel2_Приложение_1_к_7-у-о_2009_Кв_1_ФСТ" xfId="442"/>
    <cellStyle name="SAPBEXHLevel2X" xfId="443"/>
    <cellStyle name="SAPBEXHLevel2X 2" xfId="444"/>
    <cellStyle name="SAPBEXHLevel2X 3" xfId="445"/>
    <cellStyle name="SAPBEXHLevel2X 4" xfId="446"/>
    <cellStyle name="SAPBEXHLevel2X 5" xfId="447"/>
    <cellStyle name="SAPBEXHLevel2X 6" xfId="448"/>
    <cellStyle name="SAPBEXHLevel2X 7" xfId="449"/>
    <cellStyle name="SAPBEXHLevel2X 8" xfId="450"/>
    <cellStyle name="SAPBEXHLevel2X 9" xfId="451"/>
    <cellStyle name="SAPBEXHLevel2X_7-р_Из_Системы" xfId="452"/>
    <cellStyle name="SAPBEXHLevel3" xfId="453"/>
    <cellStyle name="SAPBEXHLevel3 2" xfId="454"/>
    <cellStyle name="SAPBEXHLevel3 3" xfId="455"/>
    <cellStyle name="SAPBEXHLevel3 4" xfId="456"/>
    <cellStyle name="SAPBEXHLevel3 5" xfId="457"/>
    <cellStyle name="SAPBEXHLevel3 6" xfId="458"/>
    <cellStyle name="SAPBEXHLevel3_Приложение_1_к_7-у-о_2009_Кв_1_ФСТ" xfId="459"/>
    <cellStyle name="SAPBEXHLevel3X" xfId="460"/>
    <cellStyle name="SAPBEXHLevel3X 2" xfId="461"/>
    <cellStyle name="SAPBEXHLevel3X 3" xfId="462"/>
    <cellStyle name="SAPBEXHLevel3X 4" xfId="463"/>
    <cellStyle name="SAPBEXHLevel3X 5" xfId="464"/>
    <cellStyle name="SAPBEXHLevel3X 6" xfId="465"/>
    <cellStyle name="SAPBEXHLevel3X 7" xfId="466"/>
    <cellStyle name="SAPBEXHLevel3X 8" xfId="467"/>
    <cellStyle name="SAPBEXHLevel3X 9" xfId="468"/>
    <cellStyle name="SAPBEXHLevel3X_7-р_Из_Системы" xfId="469"/>
    <cellStyle name="SAPBEXinputData" xfId="470"/>
    <cellStyle name="SAPBEXinputData 10" xfId="471"/>
    <cellStyle name="SAPBEXinputData 2" xfId="472"/>
    <cellStyle name="SAPBEXinputData 3" xfId="473"/>
    <cellStyle name="SAPBEXinputData 4" xfId="474"/>
    <cellStyle name="SAPBEXinputData 5" xfId="475"/>
    <cellStyle name="SAPBEXinputData 6" xfId="476"/>
    <cellStyle name="SAPBEXinputData 7" xfId="477"/>
    <cellStyle name="SAPBEXinputData 8" xfId="478"/>
    <cellStyle name="SAPBEXinputData 9" xfId="479"/>
    <cellStyle name="SAPBEXinputData_7-р_Из_Системы" xfId="480"/>
    <cellStyle name="SAPBEXItemHeader" xfId="481"/>
    <cellStyle name="SAPBEXresData" xfId="482"/>
    <cellStyle name="SAPBEXresData 2" xfId="483"/>
    <cellStyle name="SAPBEXresData 3" xfId="484"/>
    <cellStyle name="SAPBEXresData 4" xfId="485"/>
    <cellStyle name="SAPBEXresData 5" xfId="486"/>
    <cellStyle name="SAPBEXresData 6" xfId="487"/>
    <cellStyle name="SAPBEXresDataEmph" xfId="488"/>
    <cellStyle name="SAPBEXresDataEmph 2" xfId="489"/>
    <cellStyle name="SAPBEXresDataEmph 2 2" xfId="490"/>
    <cellStyle name="SAPBEXresDataEmph 3" xfId="491"/>
    <cellStyle name="SAPBEXresDataEmph 3 2" xfId="492"/>
    <cellStyle name="SAPBEXresDataEmph 4" xfId="493"/>
    <cellStyle name="SAPBEXresDataEmph 4 2" xfId="494"/>
    <cellStyle name="SAPBEXresDataEmph 5" xfId="495"/>
    <cellStyle name="SAPBEXresDataEmph 5 2" xfId="496"/>
    <cellStyle name="SAPBEXresDataEmph 6" xfId="497"/>
    <cellStyle name="SAPBEXresDataEmph 6 2" xfId="498"/>
    <cellStyle name="SAPBEXresItem" xfId="499"/>
    <cellStyle name="SAPBEXresItem 2" xfId="500"/>
    <cellStyle name="SAPBEXresItem 3" xfId="501"/>
    <cellStyle name="SAPBEXresItem 4" xfId="502"/>
    <cellStyle name="SAPBEXresItem 5" xfId="503"/>
    <cellStyle name="SAPBEXresItem 6" xfId="504"/>
    <cellStyle name="SAPBEXresItemX" xfId="505"/>
    <cellStyle name="SAPBEXresItemX 2" xfId="506"/>
    <cellStyle name="SAPBEXresItemX 3" xfId="507"/>
    <cellStyle name="SAPBEXresItemX 4" xfId="508"/>
    <cellStyle name="SAPBEXresItemX 5" xfId="509"/>
    <cellStyle name="SAPBEXresItemX 6" xfId="510"/>
    <cellStyle name="SAPBEXstdData" xfId="511"/>
    <cellStyle name="SAPBEXstdData 2" xfId="512"/>
    <cellStyle name="SAPBEXstdData 3" xfId="513"/>
    <cellStyle name="SAPBEXstdData 4" xfId="514"/>
    <cellStyle name="SAPBEXstdData 5" xfId="515"/>
    <cellStyle name="SAPBEXstdData 6" xfId="516"/>
    <cellStyle name="SAPBEXstdData_Приложение_1_к_7-у-о_2009_Кв_1_ФСТ" xfId="517"/>
    <cellStyle name="SAPBEXstdDataEmph" xfId="518"/>
    <cellStyle name="SAPBEXstdDataEmph 2" xfId="519"/>
    <cellStyle name="SAPBEXstdDataEmph 3" xfId="520"/>
    <cellStyle name="SAPBEXstdDataEmph 4" xfId="521"/>
    <cellStyle name="SAPBEXstdDataEmph 5" xfId="522"/>
    <cellStyle name="SAPBEXstdDataEmph 6" xfId="523"/>
    <cellStyle name="SAPBEXstdItem" xfId="524"/>
    <cellStyle name="SAPBEXstdItem 2" xfId="525"/>
    <cellStyle name="SAPBEXstdItem 3" xfId="526"/>
    <cellStyle name="SAPBEXstdItem 4" xfId="527"/>
    <cellStyle name="SAPBEXstdItem 5" xfId="528"/>
    <cellStyle name="SAPBEXstdItem 6" xfId="529"/>
    <cellStyle name="SAPBEXstdItem 7" xfId="530"/>
    <cellStyle name="SAPBEXstdItem_7-р" xfId="531"/>
    <cellStyle name="SAPBEXstdItemX" xfId="532"/>
    <cellStyle name="SAPBEXstdItemX 2" xfId="533"/>
    <cellStyle name="SAPBEXstdItemX 3" xfId="534"/>
    <cellStyle name="SAPBEXstdItemX 4" xfId="535"/>
    <cellStyle name="SAPBEXstdItemX 5" xfId="536"/>
    <cellStyle name="SAPBEXstdItemX 6" xfId="537"/>
    <cellStyle name="SAPBEXtitle" xfId="538"/>
    <cellStyle name="SAPBEXtitle 2" xfId="539"/>
    <cellStyle name="SAPBEXtitle 3" xfId="540"/>
    <cellStyle name="SAPBEXtitle 4" xfId="541"/>
    <cellStyle name="SAPBEXtitle 5" xfId="542"/>
    <cellStyle name="SAPBEXtitle 6" xfId="543"/>
    <cellStyle name="SAPBEXunassignedItem" xfId="544"/>
    <cellStyle name="SAPBEXunassignedItem 2" xfId="545"/>
    <cellStyle name="SAPBEXundefined" xfId="546"/>
    <cellStyle name="SAPBEXundefined 2" xfId="547"/>
    <cellStyle name="SAPBEXundefined 3" xfId="548"/>
    <cellStyle name="SAPBEXundefined 4" xfId="549"/>
    <cellStyle name="SAPBEXundefined 5" xfId="550"/>
    <cellStyle name="SAPBEXundefined 6" xfId="551"/>
    <cellStyle name="Sheet Title" xfId="552"/>
    <cellStyle name="styleColumnTitles" xfId="553"/>
    <cellStyle name="styleDateRange" xfId="554"/>
    <cellStyle name="styleHidden" xfId="555"/>
    <cellStyle name="styleNormal" xfId="556"/>
    <cellStyle name="styleSeriesAttributes" xfId="557"/>
    <cellStyle name="styleSeriesData" xfId="558"/>
    <cellStyle name="styleSeriesDataForecast" xfId="559"/>
    <cellStyle name="styleSeriesDataForecastNA" xfId="560"/>
    <cellStyle name="styleSeriesDataNA" xfId="561"/>
    <cellStyle name="Text Indent A" xfId="562"/>
    <cellStyle name="Text Indent B" xfId="563"/>
    <cellStyle name="Text Indent C" xfId="564"/>
    <cellStyle name="Times New Roman0181000015536870911" xfId="565"/>
    <cellStyle name="Title" xfId="566"/>
    <cellStyle name="Total" xfId="567"/>
    <cellStyle name="Warning Text" xfId="568"/>
    <cellStyle name="Обычный" xfId="0" builtinId="0"/>
    <cellStyle name="Обычный 10" xfId="569"/>
    <cellStyle name="Обычный 11" xfId="570"/>
    <cellStyle name="Обычный 12" xfId="571"/>
    <cellStyle name="Обычный 12 2" xfId="572"/>
    <cellStyle name="Обычный 12_Т-НахВТО-газ-28.09.12" xfId="573"/>
    <cellStyle name="Обычный 13" xfId="574"/>
    <cellStyle name="Обычный 14" xfId="575"/>
    <cellStyle name="Обычный 15" xfId="576"/>
    <cellStyle name="Обычный 16" xfId="577"/>
    <cellStyle name="Обычный 16 2" xfId="578"/>
    <cellStyle name="Обычный 17" xfId="579"/>
    <cellStyle name="Обычный 18" xfId="580"/>
    <cellStyle name="Обычный 19" xfId="581"/>
    <cellStyle name="Обычный 2" xfId="1"/>
    <cellStyle name="Обычный 2 10" xfId="582"/>
    <cellStyle name="Обычный 2 11" xfId="583"/>
    <cellStyle name="Обычный 2 11 2" xfId="584"/>
    <cellStyle name="Обычный 2 11_Т-НахВТО-газ-28.09.12" xfId="585"/>
    <cellStyle name="Обычный 2 12" xfId="586"/>
    <cellStyle name="Обычный 2 12 2" xfId="587"/>
    <cellStyle name="Обычный 2 12_Т-НахВТО-газ-28.09.12" xfId="588"/>
    <cellStyle name="Обычный 2 13" xfId="589"/>
    <cellStyle name="Обычный 2 14" xfId="590"/>
    <cellStyle name="Обычный 2 2" xfId="591"/>
    <cellStyle name="Обычный 2 3" xfId="592"/>
    <cellStyle name="Обычный 2 4" xfId="593"/>
    <cellStyle name="Обычный 2 5" xfId="594"/>
    <cellStyle name="Обычный 2 6" xfId="595"/>
    <cellStyle name="Обычный 2 7" xfId="596"/>
    <cellStyle name="Обычный 2 8" xfId="597"/>
    <cellStyle name="Обычный 2 9" xfId="598"/>
    <cellStyle name="Обычный 2_Т-НахВТО-газ-28.09.12" xfId="599"/>
    <cellStyle name="Обычный 20" xfId="600"/>
    <cellStyle name="Обычный 21" xfId="601"/>
    <cellStyle name="Обычный 22" xfId="602"/>
    <cellStyle name="Обычный 23" xfId="603"/>
    <cellStyle name="Обычный 24" xfId="604"/>
    <cellStyle name="Обычный 25" xfId="2"/>
    <cellStyle name="Обычный 26" xfId="605"/>
    <cellStyle name="Обычный 27" xfId="606"/>
    <cellStyle name="Обычный 28" xfId="607"/>
    <cellStyle name="Обычный 29" xfId="608"/>
    <cellStyle name="Обычный 3" xfId="609"/>
    <cellStyle name="Обычный 3 2" xfId="610"/>
    <cellStyle name="Обычный 3 3" xfId="611"/>
    <cellStyle name="Обычный 3 4" xfId="612"/>
    <cellStyle name="Обычный 3 5" xfId="613"/>
    <cellStyle name="Обычный 3_RZD_2009-2030_macromodel_090518" xfId="614"/>
    <cellStyle name="Обычный 4" xfId="615"/>
    <cellStyle name="Обычный 4 2" xfId="616"/>
    <cellStyle name="Обычный 4 2 2" xfId="617"/>
    <cellStyle name="Обычный 4 2_Т-НахВТО-газ-28.09.12" xfId="618"/>
    <cellStyle name="Обычный 4_ЦФ запрос2008-2009" xfId="619"/>
    <cellStyle name="Обычный 5" xfId="620"/>
    <cellStyle name="Обычный 6" xfId="621"/>
    <cellStyle name="Обычный 7" xfId="622"/>
    <cellStyle name="Обычный 8" xfId="623"/>
    <cellStyle name="Обычный 9" xfId="624"/>
    <cellStyle name="Процентный 10" xfId="625"/>
    <cellStyle name="Процентный 11" xfId="626"/>
    <cellStyle name="Процентный 12" xfId="627"/>
    <cellStyle name="Процентный 13" xfId="628"/>
    <cellStyle name="Процентный 14" xfId="629"/>
    <cellStyle name="Процентный 2" xfId="630"/>
    <cellStyle name="Процентный 2 2" xfId="631"/>
    <cellStyle name="Процентный 2 2 2" xfId="632"/>
    <cellStyle name="Процентный 3" xfId="633"/>
    <cellStyle name="Процентный 4" xfId="634"/>
    <cellStyle name="Процентный 5" xfId="635"/>
    <cellStyle name="Процентный 6" xfId="636"/>
    <cellStyle name="Процентный 7" xfId="637"/>
    <cellStyle name="Процентный 8" xfId="638"/>
    <cellStyle name="Процентный 9" xfId="639"/>
    <cellStyle name="Сверхулин" xfId="640"/>
    <cellStyle name="Стиль 1" xfId="641"/>
    <cellStyle name="Стиль 1 2" xfId="642"/>
    <cellStyle name="Стиль 1 3" xfId="643"/>
    <cellStyle name="Стиль 1 4" xfId="644"/>
    <cellStyle name="Стиль 1 5" xfId="645"/>
    <cellStyle name="Стиль 1 6" xfId="646"/>
    <cellStyle name="Стиль 1 7" xfId="647"/>
    <cellStyle name="Стиль 1_Книга2" xfId="648"/>
    <cellStyle name="ТаблицаТекст" xfId="649"/>
    <cellStyle name="Тысячи [0]_Chart1 (Sales &amp; Costs)" xfId="650"/>
    <cellStyle name="Тысячи_Chart1 (Sales &amp; Costs)" xfId="651"/>
    <cellStyle name="Финансовый [0] 2" xfId="652"/>
    <cellStyle name="Финансовый 10" xfId="653"/>
    <cellStyle name="Финансовый 11" xfId="654"/>
    <cellStyle name="Финансовый 12" xfId="655"/>
    <cellStyle name="Финансовый 13" xfId="656"/>
    <cellStyle name="Финансовый 14" xfId="657"/>
    <cellStyle name="Финансовый 15" xfId="658"/>
    <cellStyle name="Финансовый 16" xfId="659"/>
    <cellStyle name="Финансовый 17" xfId="660"/>
    <cellStyle name="Финансовый 2" xfId="661"/>
    <cellStyle name="Финансовый 2 10" xfId="662"/>
    <cellStyle name="Финансовый 2 2" xfId="663"/>
    <cellStyle name="Финансовый 2 3" xfId="664"/>
    <cellStyle name="Финансовый 2 4" xfId="665"/>
    <cellStyle name="Финансовый 2 5" xfId="666"/>
    <cellStyle name="Финансовый 2 6" xfId="667"/>
    <cellStyle name="Финансовый 2 7" xfId="668"/>
    <cellStyle name="Финансовый 2 8" xfId="669"/>
    <cellStyle name="Финансовый 2 9" xfId="670"/>
    <cellStyle name="Финансовый 3" xfId="671"/>
    <cellStyle name="Финансовый 4" xfId="672"/>
    <cellStyle name="Финансовый 5" xfId="673"/>
    <cellStyle name="Финансовый 6" xfId="674"/>
    <cellStyle name="Финансовый 7" xfId="675"/>
    <cellStyle name="Финансовый 8" xfId="676"/>
    <cellStyle name="Финансовый 9" xfId="6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9-&#1076;&#1077;&#1092;\&#1072;&#1074;&#1075;&#1091;&#1089;&#1090;\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2007-&#1076;&#1077;&#1092;&#1083;\&#1072;&#1087;&#1088;&#1077;&#1083;&#1100;\v%202007-2010%2060207gr2&#1091;&#1090;&#1086;&#1095;&#1085;27.04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V&#1045;&#1052;_2001.5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yakovaIA\Desktop\&#1087;&#1086;&#1088;&#1091;&#1095;&#1077;&#1085;&#1080;&#1103;\&#1076;&#1077;&#1092;&#1083;&#1103;&#1090;\&#1089;%20&#1087;&#1086;&#1088;&#1090;&#1072;&#1095;&#1077;&#1074;&#1072;\&#1073;&#1072;&#1079;_40_40_40_40\&#1086;&#1090;&#1095;&#1089;&#1077;&#1085;&#1090;_26_10_%20&#1073;&#1072;&#1079;_&#1086;&#1090;&#1095;%20&#1048;&#1062;&#1055;-&#1076;&#1077;&#1092;&#1083;%203%20&#1082;&#1074;-&#1074;&#1089;&#1077;%20&#1087;&#1086;&#1077;&#1093;&#1072;&#1083;&#1086;_17%20&#1075;&#1086;&#1076;%20&#1082;&#107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yakovaIA\Desktop\&#1087;&#1086;&#1088;&#1091;&#1095;&#1077;&#1085;&#1080;&#1103;\&#1076;&#1077;&#1092;&#1083;&#1103;&#1090;\&#1089;%20&#1087;&#1086;&#1088;&#1090;&#1072;&#1095;&#1077;&#1074;&#1072;\&#1073;&#1072;&#1079;_40_40_40_40\&#1082;&#1074;16-17_26,10+&#1080;&#1085;&#1092;&#1083;%20&#1082;&#1074;_&#1094;&#1080;&#1092;&#1088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  <sheetName val="CPIfood 41"/>
      <sheetName val="df04-07"/>
      <sheetName val="df08-25"/>
      <sheetName val="Мир _цены"/>
      <sheetName val="ИПЦ-2011-41DM"/>
      <sheetName val="41ДМпеч"/>
      <sheetName val="уголь-мазут"/>
      <sheetName val="электро-11"/>
      <sheetName val="пч-25"/>
      <sheetName val="2025-ИПЦ-ЖКХ-жд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2004-2007ОКВЭД"/>
      <sheetName val="def2008-2010"/>
      <sheetName val="Тарэлектроэн."/>
      <sheetName val="Мир _цены"/>
      <sheetName val="Прог ИПЦцепн."/>
      <sheetName val="1999"/>
      <sheetName val="Темпы"/>
      <sheetName val="РасчМЭРТИЦП"/>
      <sheetName val="ИПЦ2002-2004"/>
      <sheetName val="Тарифы газ-энергия 2020"/>
      <sheetName val="Г"/>
      <sheetName val="I"/>
      <sheetName val="def204-2007ОКВЭД"/>
      <sheetName val="def04-2007ОКВЭД"/>
      <sheetName val="def04-007ОКВЭД"/>
      <sheetName val="def04-07ОКВЭ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df13-18-б (2)"/>
      <sheetName val="ИПЦ-баз1"/>
      <sheetName val="ИПЦ-цел4"/>
      <sheetName val="ИПЦ-баз25"/>
      <sheetName val="ЖКХ "/>
      <sheetName val="food-баз"/>
      <sheetName val="1.df13-18-б"/>
      <sheetName val="2.Мир _цен"/>
      <sheetName val="3.электро"/>
      <sheetName val="4.уг-маз"/>
      <sheetName val="5.vec"/>
      <sheetName val="6.ИЦПМЭР"/>
      <sheetName val="1.пч1-СPI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"/>
      <sheetName val="Лист2"/>
      <sheetName val="СУ 17-19-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3">
          <cell r="CQ63">
            <v>1.0901616627061055</v>
          </cell>
          <cell r="CT63">
            <v>1.012895808425722</v>
          </cell>
          <cell r="CW63">
            <v>1.0161145788119448</v>
          </cell>
          <cell r="CZ63">
            <v>0.98845542640057393</v>
          </cell>
        </row>
        <row r="64">
          <cell r="CQ64">
            <v>1.1549363181156393</v>
          </cell>
          <cell r="CT64">
            <v>1.1336565772344711</v>
          </cell>
          <cell r="CW64">
            <v>1.1274054371860374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1.0465136650626674</v>
          </cell>
          <cell r="EN65">
            <v>1.042463126656392</v>
          </cell>
        </row>
        <row r="69">
          <cell r="CQ69">
            <v>1.0935727495784113</v>
          </cell>
          <cell r="CT69">
            <v>0.99362383641638585</v>
          </cell>
          <cell r="CW69">
            <v>1.0353787111954502</v>
          </cell>
          <cell r="CZ69">
            <v>1.0064375421205995</v>
          </cell>
        </row>
        <row r="70">
          <cell r="CQ70">
            <v>1.1668543473555235</v>
          </cell>
          <cell r="CT70">
            <v>1.1294824939823354</v>
          </cell>
          <cell r="CW70">
            <v>1.1509262422832702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1.0557743460039788</v>
          </cell>
          <cell r="EN71">
            <v>1.0492277220787507</v>
          </cell>
        </row>
      </sheetData>
      <sheetData sheetId="12">
        <row r="26">
          <cell r="I26">
            <v>12.906144143486529</v>
          </cell>
        </row>
        <row r="27">
          <cell r="I27">
            <v>13.834275370898624</v>
          </cell>
        </row>
        <row r="28">
          <cell r="I28">
            <v>14.019849314735879</v>
          </cell>
        </row>
        <row r="29">
          <cell r="I29">
            <v>17.30741340095048</v>
          </cell>
        </row>
        <row r="30">
          <cell r="I30">
            <v>13.627274905400881</v>
          </cell>
        </row>
        <row r="31">
          <cell r="I31">
            <v>13.647801795768814</v>
          </cell>
        </row>
        <row r="32">
          <cell r="I32">
            <v>14.463670707524017</v>
          </cell>
        </row>
        <row r="33">
          <cell r="I33">
            <v>10.200899426966103</v>
          </cell>
        </row>
        <row r="34">
          <cell r="I34">
            <v>10.476135303742225</v>
          </cell>
        </row>
        <row r="35">
          <cell r="I35">
            <v>10.067943588495311</v>
          </cell>
        </row>
        <row r="36">
          <cell r="I36">
            <v>10.671163853915715</v>
          </cell>
        </row>
        <row r="37">
          <cell r="I37">
            <v>10.906104599354222</v>
          </cell>
        </row>
        <row r="38">
          <cell r="I38">
            <v>13.228496488450631</v>
          </cell>
        </row>
        <row r="44">
          <cell r="B44">
            <v>114.12249325549941</v>
          </cell>
          <cell r="C44">
            <v>111.65603783366993</v>
          </cell>
          <cell r="D44">
            <v>106.84207074595733</v>
          </cell>
          <cell r="E44">
            <v>108.41115670476287</v>
          </cell>
          <cell r="G44">
            <v>106.76736498696356</v>
          </cell>
          <cell r="H44">
            <v>107.83615689932408</v>
          </cell>
          <cell r="I44">
            <v>115.53329840396329</v>
          </cell>
          <cell r="J44">
            <v>107.1209191927522</v>
          </cell>
          <cell r="K44">
            <v>104.69837432752823</v>
          </cell>
          <cell r="L44">
            <v>104.01367426142389</v>
          </cell>
        </row>
        <row r="45">
          <cell r="B45">
            <v>113.96373532806724</v>
          </cell>
          <cell r="C45">
            <v>110.68869444879049</v>
          </cell>
          <cell r="D45">
            <v>106.33213274240492</v>
          </cell>
          <cell r="E45">
            <v>108.38725796041986</v>
          </cell>
          <cell r="F45">
            <v>104.97042140545582</v>
          </cell>
          <cell r="G45">
            <v>106.31525253595242</v>
          </cell>
          <cell r="H45">
            <v>107.74197240998484</v>
          </cell>
          <cell r="I45">
            <v>116.59431547441577</v>
          </cell>
          <cell r="J45">
            <v>107.16262005449708</v>
          </cell>
          <cell r="K45">
            <v>105.01894704835773</v>
          </cell>
          <cell r="L45">
            <v>104.26716262941534</v>
          </cell>
        </row>
        <row r="51">
          <cell r="B51">
            <v>114.54045232398475</v>
          </cell>
          <cell r="C51">
            <v>114.51453139439469</v>
          </cell>
          <cell r="D51">
            <v>108.30708946764949</v>
          </cell>
          <cell r="E51">
            <v>108.4362269183658</v>
          </cell>
          <cell r="F51">
            <v>105.40523129814309</v>
          </cell>
          <cell r="G51">
            <v>108.0944046529706</v>
          </cell>
          <cell r="H51">
            <v>108.10915426747196</v>
          </cell>
          <cell r="I51">
            <v>112.43668293237886</v>
          </cell>
          <cell r="J51">
            <v>106.99732252007746</v>
          </cell>
          <cell r="K51">
            <v>103.06053603737186</v>
          </cell>
          <cell r="L51">
            <v>103.22306182656958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6.ИЦПМЭР"/>
      <sheetName val="ИПЦ-баз1"/>
      <sheetName val="ЖКХ "/>
      <sheetName val="1.df13-18-б"/>
      <sheetName val="2.Мир _цен"/>
      <sheetName val="3.электро"/>
      <sheetName val="4.уг-маз"/>
      <sheetName val="5.vec"/>
      <sheetName val="3.пч1-кв"/>
      <sheetName val="2.пч1-def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 (2)"/>
      <sheetName val="Лист2 (2)"/>
      <sheetName val="СУ 17-19-кв"/>
    </sheetNames>
    <sheetDataSet>
      <sheetData sheetId="0"/>
      <sheetData sheetId="1"/>
      <sheetData sheetId="2"/>
      <sheetData sheetId="3">
        <row r="60">
          <cell r="DN60">
            <v>1.0511048888140468</v>
          </cell>
          <cell r="EA60">
            <v>1.0505999726170845</v>
          </cell>
        </row>
        <row r="62">
          <cell r="CQ62">
            <v>1.0518088230702758</v>
          </cell>
          <cell r="CT62">
            <v>1.0482325986970233</v>
          </cell>
          <cell r="CW62">
            <v>1.0201607277536617</v>
          </cell>
          <cell r="CZ62">
            <v>1.0036053501722686</v>
          </cell>
          <cell r="DD62">
            <v>0.98118257975844314</v>
          </cell>
          <cell r="DG62">
            <v>1.037984496772868</v>
          </cell>
          <cell r="DJ62">
            <v>1.0194354027952897</v>
          </cell>
          <cell r="DM62">
            <v>1.0029631061457016</v>
          </cell>
        </row>
        <row r="63">
          <cell r="DD63">
            <v>1.008850661969205</v>
          </cell>
          <cell r="DG63">
            <v>1.0435108594576366</v>
          </cell>
          <cell r="DJ63">
            <v>1.0009143690802864</v>
          </cell>
          <cell r="DM63">
            <v>0.99752841539999204</v>
          </cell>
          <cell r="DQ63">
            <v>1.0137688252002366</v>
          </cell>
          <cell r="DT63">
            <v>1.0135793803428068</v>
          </cell>
          <cell r="DW63">
            <v>1.0275860209469256</v>
          </cell>
          <cell r="DZ63">
            <v>0.99499866646704316</v>
          </cell>
        </row>
        <row r="64">
          <cell r="DD64">
            <v>1.026340412336147</v>
          </cell>
          <cell r="DG64">
            <v>1.0573618301743979</v>
          </cell>
          <cell r="DJ64">
            <v>1.0415445966497172</v>
          </cell>
          <cell r="DQ64">
            <v>1.0562290420817189</v>
          </cell>
          <cell r="DT64">
            <v>1.0259327617632015</v>
          </cell>
          <cell r="DW64">
            <v>1.053271085905227</v>
          </cell>
        </row>
        <row r="65">
          <cell r="CA65">
            <v>1.03277078816983</v>
          </cell>
          <cell r="CN65">
            <v>1.0518969630348116</v>
          </cell>
          <cell r="DA65">
            <v>1.1286309452522219</v>
          </cell>
          <cell r="DN65">
            <v>1.0446377086879841</v>
          </cell>
          <cell r="EA65">
            <v>1.0478378522721679</v>
          </cell>
          <cell r="EN65">
            <v>1.0413353670687133</v>
          </cell>
          <cell r="FA65">
            <v>1.0433302469063097</v>
          </cell>
        </row>
        <row r="66">
          <cell r="DN66">
            <v>1.0615604523904538</v>
          </cell>
          <cell r="EA66">
            <v>1.0622527623104765</v>
          </cell>
        </row>
        <row r="68">
          <cell r="CQ68">
            <v>1.0815944339992887</v>
          </cell>
          <cell r="CT68">
            <v>1.0177057861928485</v>
          </cell>
          <cell r="CW68">
            <v>1.0203255954436001</v>
          </cell>
          <cell r="CZ68">
            <v>1.0190487814813811</v>
          </cell>
          <cell r="DD68">
            <v>1.0176108608183463</v>
          </cell>
          <cell r="DG68">
            <v>1.0215265710850709</v>
          </cell>
          <cell r="DJ68">
            <v>1.0161617022257057</v>
          </cell>
          <cell r="DM68">
            <v>1.0048431571133574</v>
          </cell>
        </row>
        <row r="69">
          <cell r="DD69">
            <v>1.0262578791870489</v>
          </cell>
          <cell r="DG69">
            <v>1.0238230469937362</v>
          </cell>
          <cell r="DJ69">
            <v>1.0074115267421344</v>
          </cell>
          <cell r="DM69">
            <v>1.002897177484273</v>
          </cell>
          <cell r="DQ69">
            <v>1.0268929737425805</v>
          </cell>
          <cell r="DT69">
            <v>1.012284986541105</v>
          </cell>
          <cell r="DW69">
            <v>1.0126443530242135</v>
          </cell>
          <cell r="DZ69">
            <v>1.0091203070886952</v>
          </cell>
        </row>
        <row r="70">
          <cell r="DD70">
            <v>1.0625871640873734</v>
          </cell>
          <cell r="DG70">
            <v>1.0948823771740459</v>
          </cell>
          <cell r="DJ70">
            <v>1.0653079064359365</v>
          </cell>
          <cell r="DQ70">
            <v>1.0622173937668409</v>
          </cell>
          <cell r="DT70">
            <v>1.0502466449747472</v>
          </cell>
          <cell r="DW70">
            <v>1.0557019709270539</v>
          </cell>
        </row>
        <row r="71">
          <cell r="CA71">
            <v>1.0203320720836242</v>
          </cell>
          <cell r="CN71">
            <v>1.0382309413893456</v>
          </cell>
          <cell r="DA71">
            <v>1.1444234167361653</v>
          </cell>
          <cell r="DN71">
            <v>1.0737596317608074</v>
          </cell>
          <cell r="EA71">
            <v>1.0575538719670043</v>
          </cell>
          <cell r="EN71">
            <v>1.0476719535751262</v>
          </cell>
          <cell r="FA71">
            <v>1.0483193767520032</v>
          </cell>
        </row>
      </sheetData>
      <sheetData sheetId="4">
        <row r="349">
          <cell r="P349">
            <v>107.43274038731954</v>
          </cell>
          <cell r="Q349">
            <v>101.00045495986599</v>
          </cell>
          <cell r="R349">
            <v>101.73833874575337</v>
          </cell>
          <cell r="S349">
            <v>102.27581531694578</v>
          </cell>
          <cell r="W349">
            <v>116.92801052626331</v>
          </cell>
          <cell r="Z349">
            <v>115.27458541281027</v>
          </cell>
          <cell r="AC349">
            <v>115.68228624292371</v>
          </cell>
        </row>
        <row r="350">
          <cell r="P350">
            <v>108.83524537501876</v>
          </cell>
          <cell r="Q350">
            <v>100.83640023355436</v>
          </cell>
          <cell r="R350">
            <v>100.89959806738314</v>
          </cell>
          <cell r="S350">
            <v>102.80085269432546</v>
          </cell>
          <cell r="W350">
            <v>118.39115551650359</v>
          </cell>
          <cell r="Z350">
            <v>116.5038584588451</v>
          </cell>
          <cell r="AC350">
            <v>116.33583408760512</v>
          </cell>
        </row>
        <row r="351">
          <cell r="P351">
            <v>110.85286268802508</v>
          </cell>
          <cell r="Q351">
            <v>99.950419163076887</v>
          </cell>
          <cell r="R351">
            <v>99.503678615371143</v>
          </cell>
          <cell r="S351">
            <v>103.42125255464789</v>
          </cell>
          <cell r="W351">
            <v>123.0235311170173</v>
          </cell>
          <cell r="Z351">
            <v>118.84274041249357</v>
          </cell>
          <cell r="AC351">
            <v>117.46586412519594</v>
          </cell>
        </row>
        <row r="352">
          <cell r="P352">
            <v>108.26735035599998</v>
          </cell>
          <cell r="Q352">
            <v>101.32407964320001</v>
          </cell>
          <cell r="R352">
            <v>101.47661088000001</v>
          </cell>
          <cell r="S352">
            <v>102.071961604816</v>
          </cell>
          <cell r="W352">
            <v>121.10807918972968</v>
          </cell>
          <cell r="Z352">
            <v>118.35130248494509</v>
          </cell>
          <cell r="AC352">
            <v>116.4517626427632</v>
          </cell>
        </row>
        <row r="353">
          <cell r="P353">
            <v>132.50490440319999</v>
          </cell>
          <cell r="Q353">
            <v>90.551082599999987</v>
          </cell>
          <cell r="R353">
            <v>84.397695580000004</v>
          </cell>
          <cell r="S353">
            <v>115.842859716584</v>
          </cell>
          <cell r="W353">
            <v>137.96440439905112</v>
          </cell>
          <cell r="Z353">
            <v>122.75269940272996</v>
          </cell>
          <cell r="AC353">
            <v>127.67274824811531</v>
          </cell>
        </row>
        <row r="354">
          <cell r="P354">
            <v>106.80784699235603</v>
          </cell>
          <cell r="Q354">
            <v>101.76039283761169</v>
          </cell>
          <cell r="R354">
            <v>102.32951317943383</v>
          </cell>
          <cell r="S354">
            <v>102.18289347342241</v>
          </cell>
          <cell r="W354">
            <v>113.85273636558256</v>
          </cell>
          <cell r="Z354">
            <v>114.16750259294886</v>
          </cell>
          <cell r="AC354">
            <v>115.18515107618676</v>
          </cell>
        </row>
        <row r="356">
          <cell r="P356">
            <v>107.51113732500002</v>
          </cell>
          <cell r="Q356">
            <v>101.81781289330559</v>
          </cell>
          <cell r="R356">
            <v>102.09876089875279</v>
          </cell>
          <cell r="S356">
            <v>102.41651121408</v>
          </cell>
          <cell r="W356">
            <v>114.5668982708644</v>
          </cell>
          <cell r="Z356">
            <v>114.98598131618559</v>
          </cell>
          <cell r="AC356">
            <v>116.01335061852373</v>
          </cell>
        </row>
        <row r="357">
          <cell r="P357">
            <v>103.34813665945069</v>
          </cell>
          <cell r="Q357">
            <v>101.50360924015399</v>
          </cell>
          <cell r="R357">
            <v>104.29383930146325</v>
          </cell>
          <cell r="S357">
            <v>100.72617635079513</v>
          </cell>
          <cell r="W357">
            <v>112.613906991107</v>
          </cell>
          <cell r="Z357">
            <v>111.68403168014108</v>
          </cell>
          <cell r="AC357">
            <v>113.79826314792196</v>
          </cell>
        </row>
        <row r="358">
          <cell r="P358">
            <v>101.073384808</v>
          </cell>
          <cell r="Q358">
            <v>100.4705511705</v>
          </cell>
          <cell r="R358">
            <v>108.38851626549999</v>
          </cell>
          <cell r="S358">
            <v>100.37131346448</v>
          </cell>
          <cell r="W358">
            <v>110.60319511557509</v>
          </cell>
          <cell r="Z358">
            <v>109.87952778930614</v>
          </cell>
          <cell r="AC358">
            <v>114.25308383965401</v>
          </cell>
        </row>
        <row r="359">
          <cell r="P359">
            <v>104.44690713600001</v>
          </cell>
          <cell r="Q359">
            <v>101.986488902662</v>
          </cell>
          <cell r="R359">
            <v>102.40832439808</v>
          </cell>
          <cell r="S359">
            <v>100.8991174386</v>
          </cell>
          <cell r="W359">
            <v>113.58156694090684</v>
          </cell>
          <cell r="Z359">
            <v>112.54306870317133</v>
          </cell>
          <cell r="AC359">
            <v>113.57687241770545</v>
          </cell>
        </row>
        <row r="485">
          <cell r="T485">
            <v>104.16969265319889</v>
          </cell>
        </row>
        <row r="492">
          <cell r="T492">
            <v>103.51197804004011</v>
          </cell>
        </row>
      </sheetData>
      <sheetData sheetId="5"/>
      <sheetData sheetId="6">
        <row r="11">
          <cell r="AU11">
            <v>1.0615428495953867</v>
          </cell>
          <cell r="BK11">
            <v>1.0537040214962898</v>
          </cell>
          <cell r="CA11">
            <v>1.0577130946495028</v>
          </cell>
          <cell r="CP11">
            <v>1.0533668942250585</v>
          </cell>
          <cell r="DF11">
            <v>1.0436292502085358</v>
          </cell>
          <cell r="DV11">
            <v>1.043339023451241</v>
          </cell>
          <cell r="FH11">
            <v>1.1053269848897564</v>
          </cell>
          <cell r="GM11">
            <v>1.0539586182034726</v>
          </cell>
          <cell r="HW11">
            <v>1.0005951001561362</v>
          </cell>
          <cell r="HX11">
            <v>0.9936887575001766</v>
          </cell>
          <cell r="HY11">
            <v>1.0805821181771711</v>
          </cell>
          <cell r="HZ11">
            <v>1.0133431576879102</v>
          </cell>
          <cell r="IA11">
            <v>1.0534238836098282</v>
          </cell>
          <cell r="IB11">
            <v>1.0271922501684634</v>
          </cell>
          <cell r="IC11">
            <v>1.0262317967782271</v>
          </cell>
          <cell r="ID11">
            <v>1.0719983375520405</v>
          </cell>
          <cell r="IE11">
            <v>1.0887372044481967</v>
          </cell>
          <cell r="JK11">
            <v>1.0653564554107253</v>
          </cell>
          <cell r="LA11">
            <v>1.051737520998822</v>
          </cell>
          <cell r="LW11">
            <v>1.0436823677977964</v>
          </cell>
          <cell r="MS11">
            <v>1.0434701224739211</v>
          </cell>
        </row>
        <row r="12">
          <cell r="AU12">
            <v>1.0510289420262111</v>
          </cell>
          <cell r="BK12">
            <v>1.0945737445119188</v>
          </cell>
          <cell r="CA12">
            <v>0.99191366158446359</v>
          </cell>
          <cell r="CP12">
            <v>1.0237756108650393</v>
          </cell>
          <cell r="DF12">
            <v>1.0258698270018893</v>
          </cell>
          <cell r="DV12">
            <v>1.0275194945109682</v>
          </cell>
          <cell r="FH12">
            <v>1.0586610616520804</v>
          </cell>
          <cell r="GM12">
            <v>1.0451838122792496</v>
          </cell>
          <cell r="HW12">
            <v>1.0315340500732109</v>
          </cell>
          <cell r="HX12">
            <v>1.2111994321986037</v>
          </cell>
          <cell r="HY12">
            <v>0.95727312048650892</v>
          </cell>
          <cell r="HZ12">
            <v>0.96923377034576985</v>
          </cell>
          <cell r="IA12">
            <v>1.1090799206293251</v>
          </cell>
          <cell r="IB12">
            <v>1.120118092185912</v>
          </cell>
          <cell r="IC12">
            <v>1.1082879625661348</v>
          </cell>
          <cell r="ID12">
            <v>1.0932316824670096</v>
          </cell>
          <cell r="IE12">
            <v>1.1146763116722367</v>
          </cell>
          <cell r="JK12">
            <v>0.97620216464171494</v>
          </cell>
          <cell r="LA12">
            <v>1.02439507815054</v>
          </cell>
          <cell r="LW12">
            <v>1.0254315163846468</v>
          </cell>
          <cell r="MS12">
            <v>1.0328487727235465</v>
          </cell>
        </row>
        <row r="13">
          <cell r="AU13">
            <v>1.0599965002378189</v>
          </cell>
          <cell r="BK13">
            <v>1.0908807749299363</v>
          </cell>
          <cell r="CA13">
            <v>0.98015944901338292</v>
          </cell>
          <cell r="CP13">
            <v>1.0148650371894918</v>
          </cell>
          <cell r="DF13">
            <v>1.0219392447342011</v>
          </cell>
          <cell r="DV13">
            <v>1.0248601948717189</v>
          </cell>
          <cell r="FH13">
            <v>1.0661375605381627</v>
          </cell>
          <cell r="GM13">
            <v>1.0449466271291099</v>
          </cell>
          <cell r="HW13">
            <v>1.0114523960875514</v>
          </cell>
          <cell r="HX13">
            <v>1.2519028538880905</v>
          </cell>
          <cell r="HY13">
            <v>0.95015462548101459</v>
          </cell>
          <cell r="HZ13">
            <v>0.96101542325688394</v>
          </cell>
          <cell r="IA13">
            <v>1.1075078724775944</v>
          </cell>
          <cell r="IB13">
            <v>1.1175932928565107</v>
          </cell>
          <cell r="IC13">
            <v>1.10808505553464</v>
          </cell>
          <cell r="ID13">
            <v>1.0845665350259805</v>
          </cell>
          <cell r="IE13">
            <v>1.119646911224973</v>
          </cell>
          <cell r="JK13">
            <v>0.95350569426616882</v>
          </cell>
          <cell r="LA13">
            <v>1.0190482886502683</v>
          </cell>
          <cell r="LW13">
            <v>1.0224796485457008</v>
          </cell>
          <cell r="MS13">
            <v>1.0307217633950103</v>
          </cell>
        </row>
        <row r="14">
          <cell r="AU14">
            <v>1.0894322457225465</v>
          </cell>
          <cell r="BK14">
            <v>1.0899055425390838</v>
          </cell>
          <cell r="CA14">
            <v>0.97236989512179173</v>
          </cell>
          <cell r="CP14">
            <v>1.0111399034884445</v>
          </cell>
          <cell r="DF14">
            <v>1.0194928353288784</v>
          </cell>
          <cell r="DV14">
            <v>1.0239704726908565</v>
          </cell>
          <cell r="FH14">
            <v>1.0764727524091335</v>
          </cell>
          <cell r="GM14">
            <v>1.0485608401459905</v>
          </cell>
          <cell r="HW14">
            <v>1.0075468765479922</v>
          </cell>
          <cell r="HX14">
            <v>1.2616763249568892</v>
          </cell>
          <cell r="HY14">
            <v>0.94850833765538867</v>
          </cell>
          <cell r="HZ14">
            <v>0.95674520306501676</v>
          </cell>
          <cell r="IA14">
            <v>1.1004696318155316</v>
          </cell>
          <cell r="IB14">
            <v>1.1124853424066055</v>
          </cell>
          <cell r="IC14">
            <v>1.0969256375603065</v>
          </cell>
          <cell r="ID14">
            <v>1.072360889013265</v>
          </cell>
          <cell r="IE14">
            <v>1.1205644080559745</v>
          </cell>
          <cell r="JK14">
            <v>0.95019537693423572</v>
          </cell>
          <cell r="LA14">
            <v>1.0163713242741887</v>
          </cell>
          <cell r="LW14">
            <v>1.0214721337609853</v>
          </cell>
          <cell r="MS14">
            <v>1.0302271003109897</v>
          </cell>
        </row>
        <row r="15">
          <cell r="IA15">
            <v>0.87773203136990552</v>
          </cell>
          <cell r="LW15">
            <v>1.0164988687819521</v>
          </cell>
        </row>
        <row r="16">
          <cell r="IA16">
            <v>0.80579612963202341</v>
          </cell>
          <cell r="LW16">
            <v>1.0222403886846103</v>
          </cell>
        </row>
        <row r="17">
          <cell r="AU17">
            <v>1.0961247592470782</v>
          </cell>
          <cell r="BK17">
            <v>1.0995595775863471</v>
          </cell>
          <cell r="CA17">
            <v>0.96738717508544259</v>
          </cell>
          <cell r="CP17">
            <v>1.0114475102095106</v>
          </cell>
          <cell r="DF17">
            <v>1.016525270409633</v>
          </cell>
          <cell r="DV17">
            <v>1.0224784845036261</v>
          </cell>
          <cell r="FH17">
            <v>1.0589011313766516</v>
          </cell>
          <cell r="GM17">
            <v>1.0668987907616578</v>
          </cell>
          <cell r="HW17">
            <v>1.0122616900542309</v>
          </cell>
          <cell r="HX17">
            <v>1.3466250016405561</v>
          </cell>
          <cell r="HY17">
            <v>0.89667190432356181</v>
          </cell>
          <cell r="HZ17">
            <v>0.97809661724716213</v>
          </cell>
          <cell r="IA17">
            <v>1.1016469780143741</v>
          </cell>
          <cell r="IB17">
            <v>1.0847559381308918</v>
          </cell>
          <cell r="IC17">
            <v>1.0958243674433277</v>
          </cell>
          <cell r="ID17">
            <v>1.0649756741861534</v>
          </cell>
          <cell r="IE17">
            <v>1.171471607802208</v>
          </cell>
          <cell r="JK17">
            <v>0.94932879687351646</v>
          </cell>
          <cell r="LA17">
            <v>1.0152915253697252</v>
          </cell>
          <cell r="LW17">
            <v>1.0195244662536174</v>
          </cell>
          <cell r="MS17">
            <v>1.0296102942375602</v>
          </cell>
        </row>
        <row r="18">
          <cell r="AU18">
            <v>1.0989250414095255</v>
          </cell>
          <cell r="BK18">
            <v>1.0433542828240259</v>
          </cell>
          <cell r="CA18">
            <v>0.91985274984553667</v>
          </cell>
          <cell r="CP18">
            <v>1.00739749382341</v>
          </cell>
          <cell r="DF18">
            <v>1.0150168073617485</v>
          </cell>
          <cell r="DV18">
            <v>1.0256101480496389</v>
          </cell>
          <cell r="FH18">
            <v>1.1282879314586143</v>
          </cell>
          <cell r="GM18">
            <v>1.1125375228401335</v>
          </cell>
          <cell r="HW18">
            <v>0.94303829906724912</v>
          </cell>
          <cell r="HX18">
            <v>1.1075022136937189</v>
          </cell>
          <cell r="HY18">
            <v>1.0421082365877883</v>
          </cell>
          <cell r="HZ18">
            <v>0.92833992821323819</v>
          </cell>
          <cell r="IA18">
            <v>1.0183244358035066</v>
          </cell>
          <cell r="IB18">
            <v>1.0140065253449957</v>
          </cell>
          <cell r="IC18">
            <v>1.0418392453566678</v>
          </cell>
          <cell r="ID18">
            <v>1.0118501656317811</v>
          </cell>
          <cell r="IE18">
            <v>1.0061488947853847</v>
          </cell>
          <cell r="JK18">
            <v>0.98163882425944016</v>
          </cell>
          <cell r="LA18">
            <v>1.0054810284983897</v>
          </cell>
          <cell r="LW18">
            <v>1.0160423179207754</v>
          </cell>
          <cell r="MS18">
            <v>1.0279671193196545</v>
          </cell>
        </row>
        <row r="20">
          <cell r="IA20">
            <v>0.82430937515987412</v>
          </cell>
          <cell r="JK20">
            <v>0.72794527609913806</v>
          </cell>
          <cell r="LA20">
            <v>0.99821402712839036</v>
          </cell>
          <cell r="LW20">
            <v>0.99933182504260265</v>
          </cell>
        </row>
        <row r="21">
          <cell r="IA21">
            <v>0.74774516204002917</v>
          </cell>
          <cell r="JK21">
            <v>0.9649363587690607</v>
          </cell>
          <cell r="LA21">
            <v>1.0073949347470241</v>
          </cell>
          <cell r="LW21">
            <v>1.0160504858557629</v>
          </cell>
        </row>
        <row r="23">
          <cell r="AU23">
            <v>0.99368921726583159</v>
          </cell>
          <cell r="BK23">
            <v>1.1590844386135117</v>
          </cell>
          <cell r="CA23">
            <v>1.0572616457805812</v>
          </cell>
          <cell r="CP23">
            <v>1.026029970205371</v>
          </cell>
          <cell r="DF23">
            <v>1.0314250657801753</v>
          </cell>
          <cell r="DV23">
            <v>1.0347939214338817</v>
          </cell>
          <cell r="FH23">
            <v>0.93075918530538715</v>
          </cell>
          <cell r="GM23">
            <v>0.99339106092653651</v>
          </cell>
          <cell r="HW23">
            <v>1.0733517946464051</v>
          </cell>
          <cell r="HX23">
            <v>1.0992860336522359</v>
          </cell>
          <cell r="HY23">
            <v>0.9711448534550271</v>
          </cell>
          <cell r="HZ23">
            <v>1.0023115019085249</v>
          </cell>
          <cell r="IA23">
            <v>1.2087677885146537</v>
          </cell>
          <cell r="IB23">
            <v>1.2242078908733283</v>
          </cell>
          <cell r="IC23">
            <v>1.2843298730445736</v>
          </cell>
          <cell r="ID23">
            <v>1.2441941307636801</v>
          </cell>
          <cell r="IE23">
            <v>1.1090032201464959</v>
          </cell>
          <cell r="JK23">
            <v>0.98969323555049882</v>
          </cell>
          <cell r="LA23">
            <v>1.0262567493875976</v>
          </cell>
          <cell r="LW23">
            <v>1.0340995049482868</v>
          </cell>
          <cell r="MS23">
            <v>1.0349774718506251</v>
          </cell>
        </row>
        <row r="25">
          <cell r="AU25">
            <v>0.9887538017554709</v>
          </cell>
          <cell r="BK25">
            <v>1.1984724340387023</v>
          </cell>
          <cell r="CA25">
            <v>1.0724769244936894</v>
          </cell>
          <cell r="CP25">
            <v>1.0645733771979329</v>
          </cell>
          <cell r="DF25">
            <v>1.0463585446856956</v>
          </cell>
          <cell r="DV25">
            <v>1.0480306595045337</v>
          </cell>
          <cell r="FH25">
            <v>1.0024225231659447</v>
          </cell>
          <cell r="GM25">
            <v>1.0477814595630481</v>
          </cell>
          <cell r="HW25">
            <v>1.1910057104806677</v>
          </cell>
          <cell r="HX25">
            <v>0.9466019332591481</v>
          </cell>
          <cell r="HY25">
            <v>1.0232507612871735</v>
          </cell>
          <cell r="HZ25">
            <v>1.0409389103277233</v>
          </cell>
          <cell r="IA25">
            <v>1.1336482616649342</v>
          </cell>
          <cell r="IB25">
            <v>1.1434149654459018</v>
          </cell>
          <cell r="IC25">
            <v>1.1100933612931769</v>
          </cell>
          <cell r="ID25">
            <v>1.1585830799112562</v>
          </cell>
          <cell r="IE25">
            <v>1.1207435467447966</v>
          </cell>
          <cell r="JK25">
            <v>1.1585508841336036</v>
          </cell>
          <cell r="LA25">
            <v>1.0598616587529734</v>
          </cell>
          <cell r="LW25">
            <v>1.0436863123510258</v>
          </cell>
          <cell r="MS25">
            <v>1.0460060304561807</v>
          </cell>
        </row>
        <row r="26">
          <cell r="AU26">
            <v>0.98487076281723018</v>
          </cell>
          <cell r="BK26">
            <v>1.2210333777580344</v>
          </cell>
          <cell r="CA26">
            <v>1.0559792948887512</v>
          </cell>
          <cell r="CP26">
            <v>1.0690750840529426</v>
          </cell>
          <cell r="DF26">
            <v>1.0468752261161554</v>
          </cell>
          <cell r="DV26">
            <v>1.0487257174508726</v>
          </cell>
          <cell r="FH26">
            <v>0.94308215774136872</v>
          </cell>
          <cell r="GM26">
            <v>1.0243622172747511</v>
          </cell>
          <cell r="HW26">
            <v>1.2607613723082765</v>
          </cell>
          <cell r="HX26">
            <v>0.9038402488690106</v>
          </cell>
          <cell r="HY26">
            <v>1.0192211193146228</v>
          </cell>
          <cell r="HZ26">
            <v>1.0428865508077567</v>
          </cell>
          <cell r="IA26">
            <v>1.1482512456481722</v>
          </cell>
          <cell r="IB26">
            <v>1.0711843358559303</v>
          </cell>
          <cell r="IC26">
            <v>1.0598562018631463</v>
          </cell>
          <cell r="ID26">
            <v>1.2318934768625129</v>
          </cell>
          <cell r="IE26">
            <v>1.1997185904977339</v>
          </cell>
          <cell r="JK26">
            <v>1.1171998831213013</v>
          </cell>
          <cell r="LA26">
            <v>1.0625077643060106</v>
          </cell>
          <cell r="LW26">
            <v>1.0438337381099254</v>
          </cell>
          <cell r="MS26">
            <v>1.047433817452331</v>
          </cell>
        </row>
        <row r="27">
          <cell r="AU27">
            <v>1.0016214866675976</v>
          </cell>
          <cell r="BK27">
            <v>1.1407157217874853</v>
          </cell>
          <cell r="CA27">
            <v>1.0852741091655911</v>
          </cell>
          <cell r="CP27">
            <v>1.0541569147562286</v>
          </cell>
          <cell r="DF27">
            <v>1.0452703278613473</v>
          </cell>
          <cell r="DV27">
            <v>1.0465519898477815</v>
          </cell>
          <cell r="FH27">
            <v>1.1190872483869989</v>
          </cell>
          <cell r="GM27">
            <v>1.0979090142397694</v>
          </cell>
          <cell r="HW27">
            <v>1.0696690739637935</v>
          </cell>
          <cell r="HX27">
            <v>1.0131203914612994</v>
          </cell>
          <cell r="HY27">
            <v>1.031049407764087</v>
          </cell>
          <cell r="HZ27">
            <v>1.0348708040929304</v>
          </cell>
          <cell r="IA27">
            <v>1.1147469410163338</v>
          </cell>
          <cell r="IB27">
            <v>1.2405187260533344</v>
          </cell>
          <cell r="IC27">
            <v>1.1864801208379108</v>
          </cell>
          <cell r="ID27">
            <v>1.0227657079620061</v>
          </cell>
          <cell r="IE27">
            <v>1.0320110159041189</v>
          </cell>
          <cell r="JK27">
            <v>1.223460214589714</v>
          </cell>
          <cell r="LA27">
            <v>1.0561633441361782</v>
          </cell>
          <cell r="LW27">
            <v>1.0434782007989507</v>
          </cell>
          <cell r="MS27">
            <v>1.0439898277777488</v>
          </cell>
        </row>
        <row r="28">
          <cell r="AU28">
            <v>1.060830557687535</v>
          </cell>
          <cell r="BK28">
            <v>1.141334327643061</v>
          </cell>
          <cell r="CA28">
            <v>1.0388165900766413</v>
          </cell>
          <cell r="CP28">
            <v>1.045066162530093</v>
          </cell>
          <cell r="DF28">
            <v>1.0390137266384685</v>
          </cell>
          <cell r="DV28">
            <v>1.0424664198085538</v>
          </cell>
          <cell r="FH28">
            <v>1.0589180672602319</v>
          </cell>
          <cell r="GM28">
            <v>1.0832537293546525</v>
          </cell>
          <cell r="HW28">
            <v>1.0615719994721524</v>
          </cell>
          <cell r="HX28">
            <v>1.0375267934315981</v>
          </cell>
          <cell r="HY28">
            <v>1.0240860601985298</v>
          </cell>
          <cell r="HZ28">
            <v>0.99279029346182257</v>
          </cell>
          <cell r="IA28">
            <v>1.1660470188752114</v>
          </cell>
          <cell r="IB28">
            <v>1.1994934335835523</v>
          </cell>
          <cell r="IC28">
            <v>1.1979175543109479</v>
          </cell>
          <cell r="ID28">
            <v>1.1928783379807819</v>
          </cell>
          <cell r="IE28">
            <v>1.0929750241049772</v>
          </cell>
          <cell r="JK28">
            <v>1.0480642046603752</v>
          </cell>
          <cell r="LA28">
            <v>1.0412127652495464</v>
          </cell>
          <cell r="LW28">
            <v>1.0509309369281099</v>
          </cell>
          <cell r="MS28">
            <v>1.0431286593178584</v>
          </cell>
        </row>
        <row r="29">
          <cell r="AU29">
            <v>1.0506625916391095</v>
          </cell>
          <cell r="BK29">
            <v>1.2761672871686141</v>
          </cell>
          <cell r="CA29">
            <v>1.0850916424319776</v>
          </cell>
          <cell r="CP29">
            <v>1.0754949036169692</v>
          </cell>
          <cell r="DF29">
            <v>1.0494276634150428</v>
          </cell>
          <cell r="DV29">
            <v>1.0493956306548424</v>
          </cell>
          <cell r="FH29">
            <v>0.96118477875979835</v>
          </cell>
          <cell r="GM29">
            <v>1.1127142969114607</v>
          </cell>
          <cell r="HW29">
            <v>1.1988665671601109</v>
          </cell>
          <cell r="HX29">
            <v>0.99746336537346736</v>
          </cell>
          <cell r="HY29">
            <v>0.9915173190086537</v>
          </cell>
          <cell r="HZ29">
            <v>1.0030966691787953</v>
          </cell>
          <cell r="IA29">
            <v>1.2489774372748512</v>
          </cell>
          <cell r="IB29">
            <v>1.4545290979618226</v>
          </cell>
          <cell r="IC29">
            <v>1.2995659032611087</v>
          </cell>
          <cell r="ID29">
            <v>1.2207606223181884</v>
          </cell>
          <cell r="IE29">
            <v>1.075231521910553</v>
          </cell>
          <cell r="JK29">
            <v>1.019920370802921</v>
          </cell>
          <cell r="LA29">
            <v>1.0424516133180051</v>
          </cell>
          <cell r="LW29">
            <v>1.0451144218731161</v>
          </cell>
          <cell r="MS29">
            <v>1.0460227831839048</v>
          </cell>
        </row>
        <row r="31">
          <cell r="AU31">
            <v>1.0443472777658636</v>
          </cell>
          <cell r="BK31">
            <v>1.1995745061929812</v>
          </cell>
          <cell r="CA31">
            <v>1.0958855501804974</v>
          </cell>
          <cell r="CP31">
            <v>1.0801630224927283</v>
          </cell>
          <cell r="DF31">
            <v>1.0436861023291222</v>
          </cell>
          <cell r="DV31">
            <v>1.0475118637224643</v>
          </cell>
          <cell r="FH31">
            <v>0.99026918462900915</v>
          </cell>
          <cell r="GM31">
            <v>1.0967172389946207</v>
          </cell>
          <cell r="HW31">
            <v>1.1306675274576536</v>
          </cell>
          <cell r="HX31">
            <v>1.0278785984199583</v>
          </cell>
          <cell r="HY31">
            <v>0.98849998551619966</v>
          </cell>
          <cell r="HZ31">
            <v>0.99595064394084343</v>
          </cell>
          <cell r="IA31">
            <v>1.1659816556781695</v>
          </cell>
          <cell r="IB31">
            <v>1.293185499836939</v>
          </cell>
          <cell r="IC31">
            <v>1.233776206007811</v>
          </cell>
          <cell r="ID31">
            <v>1.1568265029876261</v>
          </cell>
          <cell r="IE31">
            <v>1.0069373327631004</v>
          </cell>
          <cell r="JK31">
            <v>1.0423646810064215</v>
          </cell>
          <cell r="LA31">
            <v>1.0452737042156839</v>
          </cell>
          <cell r="LW31">
            <v>1.0454992282368603</v>
          </cell>
          <cell r="MS31">
            <v>1.0494527476568343</v>
          </cell>
        </row>
        <row r="36">
          <cell r="AU36">
            <v>1.0899966620657748</v>
          </cell>
          <cell r="BK36">
            <v>1.5450272681971062</v>
          </cell>
          <cell r="CA36">
            <v>1.0622296290795288</v>
          </cell>
          <cell r="CP36">
            <v>1.0481161949106419</v>
          </cell>
          <cell r="DF36">
            <v>1.0553093723977658</v>
          </cell>
          <cell r="DV36">
            <v>1.0567600418064003</v>
          </cell>
          <cell r="FH36">
            <v>0.94812532247717274</v>
          </cell>
          <cell r="GM36">
            <v>1.1737683439911519</v>
          </cell>
          <cell r="HW36">
            <v>1.4197756033952917</v>
          </cell>
          <cell r="HX36">
            <v>0.91052913072456443</v>
          </cell>
          <cell r="HY36">
            <v>0.99767578675166235</v>
          </cell>
          <cell r="HZ36">
            <v>1.0305672044128118</v>
          </cell>
          <cell r="IA36">
            <v>1.3318482996086785</v>
          </cell>
          <cell r="IB36">
            <v>1.8934239567247251</v>
          </cell>
          <cell r="IC36">
            <v>1.3828850344506844</v>
          </cell>
          <cell r="ID36">
            <v>1.3155984771954257</v>
          </cell>
          <cell r="IE36">
            <v>0.95755897151815494</v>
          </cell>
          <cell r="JK36">
            <v>0.96942495830795372</v>
          </cell>
          <cell r="LA36">
            <v>1.0305277118127787</v>
          </cell>
          <cell r="LW36">
            <v>1.0393069285214425</v>
          </cell>
          <cell r="MS36">
            <v>1.0421036684683813</v>
          </cell>
        </row>
        <row r="37">
          <cell r="AU37">
            <v>1.0190385512781031</v>
          </cell>
          <cell r="BK37">
            <v>1.1273088143341881</v>
          </cell>
          <cell r="CA37">
            <v>1.0331193336337339</v>
          </cell>
          <cell r="CP37">
            <v>1.0638773972109201</v>
          </cell>
          <cell r="DF37">
            <v>1.0576791134771601</v>
          </cell>
          <cell r="DV37">
            <v>1.042423307219682</v>
          </cell>
          <cell r="FH37">
            <v>0.94161327476886725</v>
          </cell>
          <cell r="GM37">
            <v>1.023313343116484</v>
          </cell>
          <cell r="HW37">
            <v>1.0833099715271675</v>
          </cell>
          <cell r="HX37">
            <v>1.0302394652389386</v>
          </cell>
          <cell r="HY37">
            <v>0.99692706314776625</v>
          </cell>
          <cell r="HZ37">
            <v>1.0056947542432522</v>
          </cell>
          <cell r="IA37">
            <v>1.257040110966734</v>
          </cell>
          <cell r="IB37">
            <v>1.1661707951977207</v>
          </cell>
          <cell r="IC37">
            <v>1.275672575177409</v>
          </cell>
          <cell r="ID37">
            <v>1.2145226827118289</v>
          </cell>
          <cell r="IE37">
            <v>1.3539600927517952</v>
          </cell>
          <cell r="JK37">
            <v>1.0599673874827655</v>
          </cell>
          <cell r="LA37">
            <v>1.0552045126012413</v>
          </cell>
          <cell r="LW37">
            <v>1.0529429488493218</v>
          </cell>
          <cell r="MS37">
            <v>1.0426928339446146</v>
          </cell>
        </row>
        <row r="38">
          <cell r="AU38">
            <v>1.0569071056350814</v>
          </cell>
          <cell r="BK38">
            <v>1.1733623846175028</v>
          </cell>
          <cell r="CA38">
            <v>1.0503988622368723</v>
          </cell>
          <cell r="CP38">
            <v>1.0212647139118414</v>
          </cell>
          <cell r="DF38">
            <v>1.0281714973199005</v>
          </cell>
          <cell r="DV38">
            <v>1.0291914459649012</v>
          </cell>
          <cell r="FH38">
            <v>0.96466931944221312</v>
          </cell>
          <cell r="GM38">
            <v>1.0690827419279003</v>
          </cell>
          <cell r="HW38">
            <v>1.0861524707138681</v>
          </cell>
          <cell r="HX38">
            <v>1.0280989775205873</v>
          </cell>
          <cell r="HY38">
            <v>1.0371773268848423</v>
          </cell>
          <cell r="HZ38">
            <v>1.0313959460051283</v>
          </cell>
          <cell r="IA38">
            <v>1.1818553146212414</v>
          </cell>
          <cell r="IB38">
            <v>1.2231040566918829</v>
          </cell>
          <cell r="IC38">
            <v>1.2020461045571795</v>
          </cell>
          <cell r="ID38">
            <v>1.2201893314296202</v>
          </cell>
          <cell r="IE38">
            <v>1.0993772151663983</v>
          </cell>
          <cell r="JK38">
            <v>1.0197544866750394</v>
          </cell>
          <cell r="LA38">
            <v>1.0234715560617964</v>
          </cell>
          <cell r="LW38">
            <v>1.029543851044463</v>
          </cell>
          <cell r="MS38">
            <v>1.0312680135437291</v>
          </cell>
        </row>
        <row r="42">
          <cell r="AU42">
            <v>1.0362613530947822</v>
          </cell>
          <cell r="BK42">
            <v>1.138417156228906</v>
          </cell>
          <cell r="CA42">
            <v>1.0932016874813868</v>
          </cell>
          <cell r="CP42">
            <v>1.0645917077854148</v>
          </cell>
          <cell r="DF42">
            <v>1.057384671644594</v>
          </cell>
          <cell r="DV42">
            <v>1.0590448162596677</v>
          </cell>
          <cell r="FH42">
            <v>1.0679840411621897</v>
          </cell>
          <cell r="GM42">
            <v>0.98852240470332131</v>
          </cell>
          <cell r="HW42">
            <v>1.06381432256203</v>
          </cell>
          <cell r="HX42">
            <v>1.0251837273782531</v>
          </cell>
          <cell r="HY42">
            <v>1.0432313900222485</v>
          </cell>
          <cell r="HZ42">
            <v>1.0169663862573786</v>
          </cell>
          <cell r="IA42">
            <v>1.1215662278360585</v>
          </cell>
          <cell r="IB42">
            <v>1.1518102386142013</v>
          </cell>
          <cell r="IC42">
            <v>1.2073058676970823</v>
          </cell>
          <cell r="ID42">
            <v>1.1372696536734441</v>
          </cell>
          <cell r="IE42">
            <v>1.0453767730315826</v>
          </cell>
          <cell r="JK42">
            <v>1.0821316886904637</v>
          </cell>
          <cell r="LA42">
            <v>1.0680484916832342</v>
          </cell>
          <cell r="LW42">
            <v>1.0573280415985442</v>
          </cell>
          <cell r="MS42">
            <v>1.0602742228554551</v>
          </cell>
        </row>
        <row r="49">
          <cell r="AU49">
            <v>1.0269056047090539</v>
          </cell>
          <cell r="BK49">
            <v>1.0934828622231882</v>
          </cell>
          <cell r="CA49">
            <v>1.0439064848094246</v>
          </cell>
          <cell r="CP49">
            <v>1.0415743726982831</v>
          </cell>
          <cell r="DF49">
            <v>1.0354806576939219</v>
          </cell>
          <cell r="DV49">
            <v>1.0336814876070473</v>
          </cell>
          <cell r="FH49">
            <v>0.97627388796508974</v>
          </cell>
          <cell r="GM49">
            <v>1.185928867087523</v>
          </cell>
          <cell r="HW49">
            <v>1.0554266482245467</v>
          </cell>
          <cell r="HX49">
            <v>1.0365037830925621</v>
          </cell>
          <cell r="HY49">
            <v>1.0010890303797428</v>
          </cell>
          <cell r="HZ49">
            <v>1.0055104873599428</v>
          </cell>
          <cell r="IA49">
            <v>1.1663594635939987</v>
          </cell>
          <cell r="IB49">
            <v>1.23285556099705</v>
          </cell>
          <cell r="IC49">
            <v>1.1492895865939423</v>
          </cell>
          <cell r="ID49">
            <v>1.189629117316694</v>
          </cell>
          <cell r="IE49">
            <v>1.1022738525941429</v>
          </cell>
          <cell r="JK49">
            <v>1.0704840562737321</v>
          </cell>
          <cell r="LA49">
            <v>1.0376741124349844</v>
          </cell>
          <cell r="LW49">
            <v>1.0354152904837985</v>
          </cell>
          <cell r="MS49">
            <v>1.0424326857558452</v>
          </cell>
        </row>
        <row r="50">
          <cell r="AU50">
            <v>1.0083080204669574</v>
          </cell>
          <cell r="BK50">
            <v>1.2280340168139465</v>
          </cell>
          <cell r="CA50">
            <v>1.1222756908195202</v>
          </cell>
          <cell r="CP50">
            <v>1.0397971454455917</v>
          </cell>
          <cell r="DF50">
            <v>1.0408624332641379</v>
          </cell>
          <cell r="DV50">
            <v>1.0412144742506226</v>
          </cell>
          <cell r="FH50">
            <v>1.091000408942326</v>
          </cell>
          <cell r="GM50">
            <v>1.0917984761185671</v>
          </cell>
          <cell r="HW50">
            <v>1.097603401632864</v>
          </cell>
          <cell r="HX50">
            <v>1.0893709738270245</v>
          </cell>
          <cell r="HY50">
            <v>1.0460638375921387</v>
          </cell>
          <cell r="HZ50">
            <v>1.045894615161141</v>
          </cell>
          <cell r="IA50">
            <v>1.3290858619317609</v>
          </cell>
          <cell r="IB50">
            <v>1.7245687953424529</v>
          </cell>
          <cell r="IC50">
            <v>1.5098481100139274</v>
          </cell>
          <cell r="ID50">
            <v>1.3915546846185309</v>
          </cell>
          <cell r="IE50">
            <v>0.99780945106714192</v>
          </cell>
          <cell r="JK50">
            <v>1.1130115337178037</v>
          </cell>
          <cell r="LA50">
            <v>1.037484673944314</v>
          </cell>
          <cell r="LW50">
            <v>1.0398045670657401</v>
          </cell>
          <cell r="MS50">
            <v>1.0449862096011477</v>
          </cell>
        </row>
        <row r="52">
          <cell r="AU52">
            <v>1.0110987068990904</v>
          </cell>
          <cell r="BK52">
            <v>1.0475426480882855</v>
          </cell>
          <cell r="CA52">
            <v>1.043709844375188</v>
          </cell>
          <cell r="CP52">
            <v>1.050585267795253</v>
          </cell>
          <cell r="DF52">
            <v>1.0533128081474796</v>
          </cell>
          <cell r="DV52">
            <v>1.054163451430852</v>
          </cell>
          <cell r="FH52">
            <v>1.0900842288222699</v>
          </cell>
          <cell r="GM52">
            <v>1.005542631454277</v>
          </cell>
          <cell r="HW52">
            <v>1.0259114632164266</v>
          </cell>
          <cell r="HX52">
            <v>1.0176271363151239</v>
          </cell>
          <cell r="HY52">
            <v>0.9977302557640394</v>
          </cell>
          <cell r="HZ52">
            <v>1.001466579147269</v>
          </cell>
          <cell r="IA52">
            <v>1.0396399067222153</v>
          </cell>
          <cell r="IB52">
            <v>1.0126004396875512</v>
          </cell>
          <cell r="IC52">
            <v>1.0233824378505001</v>
          </cell>
          <cell r="ID52">
            <v>1.0666604170319456</v>
          </cell>
          <cell r="IE52">
            <v>1.0485881976533229</v>
          </cell>
          <cell r="JK52">
            <v>1.0941153590616521</v>
          </cell>
          <cell r="JM52">
            <v>1.1344618990200992</v>
          </cell>
          <cell r="JN52">
            <v>1.084392455184733</v>
          </cell>
          <cell r="LA52">
            <v>1.0517708140732729</v>
          </cell>
          <cell r="LW52">
            <v>1.0553314432612897</v>
          </cell>
          <cell r="MS52">
            <v>1.0571164370715969</v>
          </cell>
        </row>
        <row r="53">
          <cell r="AU53">
            <v>1.0334647151263441</v>
          </cell>
          <cell r="BK53">
            <v>1.1451664217623176</v>
          </cell>
          <cell r="CA53">
            <v>1.1031330973424156</v>
          </cell>
          <cell r="CP53">
            <v>1.0450940367175925</v>
          </cell>
          <cell r="DF53">
            <v>1.0419455180529857</v>
          </cell>
          <cell r="DV53">
            <v>1.039080466368234</v>
          </cell>
          <cell r="FH53">
            <v>1.0494274587974066</v>
          </cell>
          <cell r="GM53">
            <v>1.0608061973613774</v>
          </cell>
          <cell r="HW53">
            <v>1.0735135676247911</v>
          </cell>
          <cell r="HX53">
            <v>1.0380054910742762</v>
          </cell>
          <cell r="HY53">
            <v>1.0194413898512609</v>
          </cell>
          <cell r="HZ53">
            <v>1.0227116926049766</v>
          </cell>
          <cell r="IA53">
            <v>1.2069049755303671</v>
          </cell>
          <cell r="IB53">
            <v>1.260998596997317</v>
          </cell>
          <cell r="IC53">
            <v>1.2706409720570284</v>
          </cell>
          <cell r="ID53">
            <v>1.1860482550773814</v>
          </cell>
          <cell r="IE53">
            <v>1.123438094221912</v>
          </cell>
          <cell r="JK53">
            <v>1.0282950099762387</v>
          </cell>
          <cell r="LA53">
            <v>1.0413212531170271</v>
          </cell>
          <cell r="LW53">
            <v>1.0415532275033539</v>
          </cell>
          <cell r="MS53">
            <v>1.0392093100389328</v>
          </cell>
        </row>
        <row r="56">
          <cell r="AU56">
            <v>1.0842832026352125</v>
          </cell>
          <cell r="BK56">
            <v>1.1857214265562666</v>
          </cell>
          <cell r="CA56">
            <v>1.0699189224125021</v>
          </cell>
          <cell r="CP56">
            <v>1.0562913110645551</v>
          </cell>
          <cell r="DF56">
            <v>1.0426015893762262</v>
          </cell>
          <cell r="DV56">
            <v>1.0441833148408455</v>
          </cell>
          <cell r="FH56">
            <v>1.0722268034694407</v>
          </cell>
          <cell r="GM56">
            <v>1.1096674109899634</v>
          </cell>
          <cell r="HW56">
            <v>1.0965462945779823</v>
          </cell>
          <cell r="HX56">
            <v>1.0210880486683294</v>
          </cell>
          <cell r="HY56">
            <v>1.0087046958178048</v>
          </cell>
          <cell r="HZ56">
            <v>1.0242805691869965</v>
          </cell>
          <cell r="IA56">
            <v>1.1923016595736393</v>
          </cell>
          <cell r="IB56">
            <v>1.2234959228189142</v>
          </cell>
          <cell r="IC56">
            <v>1.2074363511165722</v>
          </cell>
          <cell r="ID56">
            <v>1.1936294108283942</v>
          </cell>
          <cell r="IE56">
            <v>1.1579975837719607</v>
          </cell>
          <cell r="JK56">
            <v>1.0745891145910615</v>
          </cell>
          <cell r="LA56">
            <v>1.0557937056925559</v>
          </cell>
          <cell r="LW56">
            <v>1.0426302499799591</v>
          </cell>
          <cell r="MS56">
            <v>1.0441242252713114</v>
          </cell>
        </row>
        <row r="63">
          <cell r="FH63">
            <v>1.1391573999749096</v>
          </cell>
          <cell r="GM63">
            <v>1.2120245124540787</v>
          </cell>
          <cell r="IA63">
            <v>1.4718861806488213</v>
          </cell>
          <cell r="IB63">
            <v>1.1570612697</v>
          </cell>
          <cell r="IC63">
            <v>1.34756085996</v>
          </cell>
          <cell r="ID63">
            <v>1.738559298</v>
          </cell>
          <cell r="IE63">
            <v>1.6447226476800001</v>
          </cell>
          <cell r="JK63">
            <v>1.0054098640892961</v>
          </cell>
          <cell r="LA63">
            <v>1.0358170374088962</v>
          </cell>
          <cell r="LW63">
            <v>1.0446531396104501</v>
          </cell>
          <cell r="MS63">
            <v>1.045978753745715</v>
          </cell>
        </row>
        <row r="64">
          <cell r="HW64">
            <v>1.0473345828330785</v>
          </cell>
          <cell r="HX64">
            <v>1.0811540587728758</v>
          </cell>
          <cell r="HY64">
            <v>1.0143605640108861</v>
          </cell>
          <cell r="HZ64">
            <v>0.99027841482918111</v>
          </cell>
        </row>
        <row r="65">
          <cell r="AZ65">
            <v>1.120309105072159</v>
          </cell>
          <cell r="BC65">
            <v>1.122120260789528</v>
          </cell>
          <cell r="BF65">
            <v>1.1175014382976871</v>
          </cell>
          <cell r="BP65">
            <v>1.0141605408387864</v>
          </cell>
          <cell r="BS65">
            <v>1.0569338345099835</v>
          </cell>
          <cell r="BV65">
            <v>1.0457019978802935</v>
          </cell>
          <cell r="CE65">
            <v>1.0568747215797256</v>
          </cell>
          <cell r="CH65">
            <v>1.0098893895839844</v>
          </cell>
          <cell r="CK65">
            <v>1.0477060794107111</v>
          </cell>
          <cell r="FH65">
            <v>1.0627746355842813</v>
          </cell>
          <cell r="GX65">
            <v>1.0713451994112757</v>
          </cell>
        </row>
        <row r="66">
          <cell r="AU66">
            <v>1.0605956571348987</v>
          </cell>
          <cell r="BK66">
            <v>1.124561135190244</v>
          </cell>
          <cell r="BN66">
            <v>0.98599999999999999</v>
          </cell>
          <cell r="BO66">
            <v>0.98399999999999999</v>
          </cell>
          <cell r="BP66">
            <v>1.0309999999999999</v>
          </cell>
          <cell r="BQ66">
            <v>1.026</v>
          </cell>
          <cell r="BR66">
            <v>1.01</v>
          </cell>
          <cell r="BS66">
            <v>1.0269999999999999</v>
          </cell>
          <cell r="BT66">
            <v>1.0009999999999999</v>
          </cell>
          <cell r="BU66">
            <v>0.98599999999999999</v>
          </cell>
          <cell r="BV66">
            <v>1.0069729143949286</v>
          </cell>
          <cell r="BW66">
            <v>1.0128493599179824</v>
          </cell>
          <cell r="BX66">
            <v>0.99990227040067403</v>
          </cell>
          <cell r="BY66">
            <v>0.98110338112265616</v>
          </cell>
          <cell r="BZ66">
            <v>1.0512737567861996</v>
          </cell>
          <cell r="CA66">
            <v>1.0320867452196705</v>
          </cell>
          <cell r="CC66">
            <v>0.98781670366067942</v>
          </cell>
          <cell r="CD66">
            <v>1.0080343317785916</v>
          </cell>
          <cell r="CE66">
            <v>1.0099193114260392</v>
          </cell>
          <cell r="CF66">
            <v>1.0096212086874088</v>
          </cell>
          <cell r="CG66">
            <v>1.0073084221313746</v>
          </cell>
          <cell r="CH66">
            <v>0.99992757889875294</v>
          </cell>
          <cell r="CI66">
            <v>1.010029341335323</v>
          </cell>
          <cell r="CJ66">
            <v>1.0054206932469063</v>
          </cell>
          <cell r="CK66">
            <v>1.0153426431360395</v>
          </cell>
          <cell r="CL66">
            <v>1.0040577897926486</v>
          </cell>
          <cell r="CM66">
            <v>0.99657260502736245</v>
          </cell>
          <cell r="CN66">
            <v>0.98374500924766117</v>
          </cell>
          <cell r="CO66">
            <v>1.0379405415638894</v>
          </cell>
          <cell r="CP66">
            <v>1.0449824194742661</v>
          </cell>
          <cell r="DF66">
            <v>1.0361073928105251</v>
          </cell>
          <cell r="DV66">
            <v>1.0391452370270726</v>
          </cell>
          <cell r="GM66">
            <v>1.0711478195895907</v>
          </cell>
          <cell r="IA66">
            <v>1.1399524865514401</v>
          </cell>
          <cell r="IB66">
            <v>1.1471315445291597</v>
          </cell>
          <cell r="IC66">
            <v>1.1515730678571368</v>
          </cell>
          <cell r="ID66">
            <v>1.1506904686452397</v>
          </cell>
          <cell r="IE66">
            <v>1.1070886175627079</v>
          </cell>
          <cell r="JK66">
            <v>1.024289020725542</v>
          </cell>
          <cell r="LA66">
            <v>1.0376786245729368</v>
          </cell>
          <cell r="LW66">
            <v>1.0443209081509093</v>
          </cell>
          <cell r="MS66">
            <v>1.0425962224660119</v>
          </cell>
        </row>
        <row r="69">
          <cell r="AU69">
            <v>1.043282120611905</v>
          </cell>
          <cell r="BK69">
            <v>1.0552392836282911</v>
          </cell>
          <cell r="CA69">
            <v>1.0415088529673291</v>
          </cell>
          <cell r="CP69">
            <v>1.0454015373793473</v>
          </cell>
          <cell r="DF69">
            <v>1.049374418716267</v>
          </cell>
          <cell r="DV69">
            <v>1.0469610363690098</v>
          </cell>
          <cell r="EE69">
            <v>1.1129607239702706</v>
          </cell>
          <cell r="ES69">
            <v>1.0119548077931069</v>
          </cell>
          <cell r="GM69">
            <v>1.0635096299962381</v>
          </cell>
          <cell r="HW69">
            <v>1.0069183383997258</v>
          </cell>
          <cell r="HX69">
            <v>1.0051610335880603</v>
          </cell>
          <cell r="HY69">
            <v>1.023429554411283</v>
          </cell>
          <cell r="HZ69">
            <v>1.01134643204403</v>
          </cell>
          <cell r="IA69">
            <v>1.0495286413182028</v>
          </cell>
          <cell r="IB69">
            <v>1.0594556764737131</v>
          </cell>
          <cell r="IC69">
            <v>1.0564817632002959</v>
          </cell>
          <cell r="ID69">
            <v>1.0523790843288265</v>
          </cell>
          <cell r="IE69">
            <v>1.038153207576924</v>
          </cell>
          <cell r="JG69">
            <v>1.0000208445348122</v>
          </cell>
          <cell r="JH69">
            <v>1.0087604432216299</v>
          </cell>
          <cell r="JI69">
            <v>1.0344516684388954</v>
          </cell>
          <cell r="JJ69">
            <v>1.0094602812438302</v>
          </cell>
          <cell r="JK69">
            <v>1.0500796699174444</v>
          </cell>
          <cell r="JL69">
            <v>1.0375963056770252</v>
          </cell>
          <cell r="JM69">
            <v>1.049351672530012</v>
          </cell>
          <cell r="JN69">
            <v>1.0553760817312157</v>
          </cell>
          <cell r="JO69">
            <v>1.0518277043584496</v>
          </cell>
          <cell r="KW69">
            <v>1.0042492512200716</v>
          </cell>
          <cell r="KX69">
            <v>1.0059371801168107</v>
          </cell>
          <cell r="KY69">
            <v>1.0262457413583677</v>
          </cell>
          <cell r="KZ69">
            <v>1.0131752078169349</v>
          </cell>
          <cell r="LA69">
            <v>1.051294086666847</v>
          </cell>
          <cell r="LW69">
            <v>1.0519041938754927</v>
          </cell>
          <cell r="MS69">
            <v>1.0502778041865797</v>
          </cell>
        </row>
        <row r="72">
          <cell r="ES72">
            <v>1.0440097516452456</v>
          </cell>
          <cell r="GM72">
            <v>1.1317413620832053</v>
          </cell>
          <cell r="GX72">
            <v>1.1317770481759613</v>
          </cell>
          <cell r="IA72">
            <v>1.1350085035459252</v>
          </cell>
          <cell r="IB72">
            <v>1.252265622267996</v>
          </cell>
          <cell r="IC72">
            <v>1.1388229169728963</v>
          </cell>
          <cell r="ID72">
            <v>1.1925090833825114</v>
          </cell>
          <cell r="IE72">
            <v>1.144191555476298</v>
          </cell>
          <cell r="JG72">
            <v>1.0452314812584915</v>
          </cell>
          <cell r="JH72">
            <v>0.98125255607584905</v>
          </cell>
          <cell r="JI72">
            <v>0.96451782812391007</v>
          </cell>
          <cell r="JJ72">
            <v>1.018475687498263</v>
          </cell>
          <cell r="JK72">
            <v>1.0216988906004045</v>
          </cell>
          <cell r="JL72">
            <v>1.0255030690186366</v>
          </cell>
          <cell r="JM72">
            <v>1.0475328939861788</v>
          </cell>
          <cell r="JN72">
            <v>1.0217961913632423</v>
          </cell>
          <cell r="JO72">
            <v>1.003957881729719</v>
          </cell>
          <cell r="LA72">
            <v>1.0433190680089057</v>
          </cell>
          <cell r="LW72">
            <v>1.045328578384995</v>
          </cell>
        </row>
        <row r="73">
          <cell r="HW73">
            <v>1.0858065989473971</v>
          </cell>
          <cell r="HX73">
            <v>0.99294126547831785</v>
          </cell>
          <cell r="HY73">
            <v>0.97928474512933583</v>
          </cell>
          <cell r="HZ73">
            <v>1.0420268033289564</v>
          </cell>
          <cell r="MS73">
            <v>1.0480995079056548</v>
          </cell>
        </row>
        <row r="74">
          <cell r="ES74">
            <v>1.0544363633662397</v>
          </cell>
          <cell r="GM74">
            <v>1.1042028950541132</v>
          </cell>
          <cell r="HW74">
            <v>1.1585388397739893</v>
          </cell>
          <cell r="HX74">
            <v>1.0077767951164978</v>
          </cell>
          <cell r="HY74">
            <v>0.97751303239293719</v>
          </cell>
          <cell r="HZ74">
            <v>1.0590240669755067</v>
          </cell>
          <cell r="IA74">
            <v>1.1786684866749739</v>
          </cell>
          <cell r="IB74">
            <v>1.3154825610395373</v>
          </cell>
          <cell r="IC74">
            <v>1.1482026770840355</v>
          </cell>
          <cell r="ID74">
            <v>1.2707589285714289</v>
          </cell>
          <cell r="IE74">
            <v>1.255938202247191</v>
          </cell>
          <cell r="JG74">
            <v>1.1576145236975817</v>
          </cell>
          <cell r="JH74">
            <v>0.99637532117965544</v>
          </cell>
          <cell r="JI74">
            <v>0.94877334313267814</v>
          </cell>
          <cell r="JJ74">
            <v>0.99379817741790821</v>
          </cell>
          <cell r="JK74">
            <v>1.0377497509947853</v>
          </cell>
          <cell r="JL74">
            <v>1.0894467900833604</v>
          </cell>
          <cell r="JM74">
            <v>1.1786447520184544</v>
          </cell>
          <cell r="JN74">
            <v>1.0292560325581397</v>
          </cell>
          <cell r="JO74">
            <v>0.97702701212789411</v>
          </cell>
          <cell r="LA74">
            <v>1.042004126135748</v>
          </cell>
          <cell r="LW74">
            <v>1.0463029957449514</v>
          </cell>
          <cell r="MS74">
            <v>1.0514433298418162</v>
          </cell>
        </row>
        <row r="75">
          <cell r="AU75">
            <v>1.1489047253240581</v>
          </cell>
          <cell r="BK75">
            <v>1.1109841190337046</v>
          </cell>
          <cell r="CA75">
            <v>0.98838602478768156</v>
          </cell>
          <cell r="CP75">
            <v>1.0544459105332256</v>
          </cell>
          <cell r="DF75">
            <v>1.0417577331042533</v>
          </cell>
          <cell r="DV75">
            <v>1.0434802701716297</v>
          </cell>
          <cell r="ES75">
            <v>1.0322929682139381</v>
          </cell>
          <cell r="GM75">
            <v>1.1623149511612119</v>
          </cell>
          <cell r="HW75">
            <v>1.0514790329677171</v>
          </cell>
          <cell r="HX75">
            <v>0.9827241797388192</v>
          </cell>
          <cell r="HY75">
            <v>0.98239630236248932</v>
          </cell>
          <cell r="HZ75">
            <v>1.0217024738938099</v>
          </cell>
          <cell r="IA75">
            <v>1.0880097791981025</v>
          </cell>
          <cell r="IB75">
            <v>1.2224748807848262</v>
          </cell>
          <cell r="IC75">
            <v>1.1327150149010867</v>
          </cell>
          <cell r="ID75">
            <v>1.0627250262738184</v>
          </cell>
          <cell r="IE75">
            <v>1.0387101530286984</v>
          </cell>
          <cell r="JG75">
            <v>0.99230206183416136</v>
          </cell>
          <cell r="JH75">
            <v>0.96927884580661394</v>
          </cell>
          <cell r="JI75">
            <v>0.99583186809797497</v>
          </cell>
          <cell r="JJ75">
            <v>1.0460212734180658</v>
          </cell>
          <cell r="JK75">
            <v>1.0026912392253391</v>
          </cell>
          <cell r="JL75">
            <v>0.99346539027585368</v>
          </cell>
          <cell r="JM75">
            <v>0.9605652540587668</v>
          </cell>
          <cell r="JN75">
            <v>1.007953084365881</v>
          </cell>
          <cell r="JO75">
            <v>1.034188846799531</v>
          </cell>
          <cell r="KW75">
            <v>1.0281727340626805</v>
          </cell>
          <cell r="KX75">
            <v>1.0008046151384904</v>
          </cell>
          <cell r="KY75">
            <v>0.97763009793989253</v>
          </cell>
          <cell r="KZ75">
            <v>1.0179964192285467</v>
          </cell>
          <cell r="LA75">
            <v>1.0449556240196027</v>
          </cell>
          <cell r="LW75">
            <v>1.044100546389708</v>
          </cell>
          <cell r="MS75">
            <v>1.0438111431501338</v>
          </cell>
        </row>
        <row r="79">
          <cell r="AU79">
            <v>1.0275346423862251</v>
          </cell>
          <cell r="BK79">
            <v>1.1506142599830378</v>
          </cell>
          <cell r="CA79">
            <v>1.0807056702941198</v>
          </cell>
          <cell r="CP79">
            <v>1.045703844268929</v>
          </cell>
          <cell r="DF79">
            <v>1.0465761977495922</v>
          </cell>
          <cell r="DV79">
            <v>1.0495421156777129</v>
          </cell>
        </row>
        <row r="80">
          <cell r="AU80">
            <v>1.0105882338131056</v>
          </cell>
          <cell r="BK80">
            <v>1.1138585039549798</v>
          </cell>
          <cell r="CA80">
            <v>1.0827232422240265</v>
          </cell>
          <cell r="CP80">
            <v>1.0575168170745879</v>
          </cell>
          <cell r="DF80">
            <v>1.0429802872260845</v>
          </cell>
          <cell r="DV80">
            <v>1.0424346533618207</v>
          </cell>
          <cell r="EE80">
            <v>1.1026725992668824</v>
          </cell>
          <cell r="ES80">
            <v>1.0650236627646681</v>
          </cell>
          <cell r="GM80">
            <v>1.0594854233985302</v>
          </cell>
          <cell r="HW80">
            <v>1.0583410059478293</v>
          </cell>
          <cell r="HX80">
            <v>1.0314105732245225</v>
          </cell>
          <cell r="HY80">
            <v>1.079624894307271</v>
          </cell>
          <cell r="HZ80">
            <v>0.95136573438199801</v>
          </cell>
          <cell r="IA80">
            <v>1.0875933420020987</v>
          </cell>
          <cell r="IB80">
            <v>1.0919508142121503</v>
          </cell>
          <cell r="IC80">
            <v>1.0836108656953221</v>
          </cell>
          <cell r="ID80">
            <v>1.0783781079942094</v>
          </cell>
          <cell r="IE80">
            <v>1.074039043288977</v>
          </cell>
          <cell r="JG80">
            <v>1.0088699894343101</v>
          </cell>
          <cell r="JH80">
            <v>1.0854536453633183</v>
          </cell>
          <cell r="JI80">
            <v>1.0006496510190122</v>
          </cell>
          <cell r="JJ80">
            <v>1.0013045378394618</v>
          </cell>
          <cell r="JK80">
            <v>1.0837081643311441</v>
          </cell>
          <cell r="JL80">
            <v>1.0565828951361449</v>
          </cell>
          <cell r="JM80">
            <v>1.1625280446458577</v>
          </cell>
          <cell r="JN80">
            <v>1.0434962855843972</v>
          </cell>
          <cell r="JO80">
            <v>1.0732653588571823</v>
          </cell>
          <cell r="KW80">
            <v>1.0252620944207027</v>
          </cell>
          <cell r="KX80">
            <v>1.0017086827753989</v>
          </cell>
          <cell r="KY80">
            <v>1.0158148907051965</v>
          </cell>
          <cell r="KZ80">
            <v>1.0025713830877823</v>
          </cell>
          <cell r="LA80">
            <v>1.0471910206889394</v>
          </cell>
          <cell r="LW80">
            <v>1.0369581072840655</v>
          </cell>
          <cell r="MS80">
            <v>1.0365552452681481</v>
          </cell>
        </row>
        <row r="89">
          <cell r="HW89">
            <v>1.0809832294373372</v>
          </cell>
          <cell r="HX89">
            <v>1.0230127307363122</v>
          </cell>
          <cell r="HY89">
            <v>1.0147599897677095</v>
          </cell>
          <cell r="HZ89">
            <v>1.0201097876349889</v>
          </cell>
          <cell r="IB89">
            <v>1.1621140759597259</v>
          </cell>
          <cell r="IC89">
            <v>1.1581810938384158</v>
          </cell>
          <cell r="ID89">
            <v>1.1569381365426168</v>
          </cell>
          <cell r="IE89">
            <v>1.1447489252420182</v>
          </cell>
          <cell r="JG89">
            <v>1.0231834807864435</v>
          </cell>
          <cell r="JH89">
            <v>1.0135829957962159</v>
          </cell>
          <cell r="JI89">
            <v>1.0099752187010578</v>
          </cell>
          <cell r="JJ89">
            <v>1.0119735716660081</v>
          </cell>
          <cell r="JL89">
            <v>1.083539649884611</v>
          </cell>
          <cell r="JM89">
            <v>1.0735520012576554</v>
          </cell>
          <cell r="JN89">
            <v>1.0684900155605848</v>
          </cell>
          <cell r="JO89">
            <v>1.0599679274160767</v>
          </cell>
          <cell r="KW89">
            <v>1.0164531592357318</v>
          </cell>
          <cell r="KX89">
            <v>1.009223470453871</v>
          </cell>
          <cell r="KY89">
            <v>1.0066277487289335</v>
          </cell>
          <cell r="KZ89">
            <v>1.0087843255663806</v>
          </cell>
          <cell r="LB89">
            <v>1.0529956442245338</v>
          </cell>
          <cell r="LC89">
            <v>1.0484666010031947</v>
          </cell>
          <cell r="LD89">
            <v>1.0449915548845905</v>
          </cell>
          <cell r="LE89">
            <v>1.0416982522392726</v>
          </cell>
        </row>
        <row r="90">
          <cell r="HW90">
            <v>1.0924610214329806</v>
          </cell>
          <cell r="HX90">
            <v>1.0267422178900989</v>
          </cell>
          <cell r="HY90">
            <v>1.0042888138499197</v>
          </cell>
          <cell r="HZ90">
            <v>1.0246572745292046</v>
          </cell>
          <cell r="IB90">
            <v>1.1745121905267057</v>
          </cell>
          <cell r="IC90">
            <v>1.1721597622501763</v>
          </cell>
          <cell r="ID90">
            <v>1.1636306249442421</v>
          </cell>
          <cell r="IE90">
            <v>1.1542625981902246</v>
          </cell>
          <cell r="JG90">
            <v>1.0250330440832025</v>
          </cell>
          <cell r="JH90">
            <v>1.01516013926673</v>
          </cell>
          <cell r="JI90">
            <v>1.0050931366410685</v>
          </cell>
          <cell r="JJ90">
            <v>1.0150455886341574</v>
          </cell>
          <cell r="JL90">
            <v>1.0830201549363889</v>
          </cell>
          <cell r="JM90">
            <v>1.0708032378109364</v>
          </cell>
          <cell r="JN90">
            <v>1.0716608312015323</v>
          </cell>
          <cell r="JO90">
            <v>1.061608233565638</v>
          </cell>
          <cell r="KW90">
            <v>1.0196391142434342</v>
          </cell>
          <cell r="KX90">
            <v>1.0112144459735559</v>
          </cell>
          <cell r="KY90">
            <v>1.0016047337092742</v>
          </cell>
          <cell r="KZ90">
            <v>1.0116493203482908</v>
          </cell>
          <cell r="LB90">
            <v>1.0560218377296922</v>
          </cell>
          <cell r="LC90">
            <v>1.0519173244402076</v>
          </cell>
          <cell r="LD90">
            <v>1.048266407580059</v>
          </cell>
          <cell r="LE90">
            <v>1.044758984864204</v>
          </cell>
        </row>
        <row r="91">
          <cell r="HW91">
            <v>1.0476868125379359</v>
          </cell>
          <cell r="HX91">
            <v>1.011730843283186</v>
          </cell>
          <cell r="HY91">
            <v>1.0469058115880405</v>
          </cell>
          <cell r="HZ91">
            <v>1.0067042426040627</v>
          </cell>
          <cell r="IB91">
            <v>1.1257163043688718</v>
          </cell>
          <cell r="IC91">
            <v>1.1169860292235716</v>
          </cell>
          <cell r="ID91">
            <v>1.1376732254960527</v>
          </cell>
          <cell r="IE91">
            <v>1.1171358189041127</v>
          </cell>
          <cell r="JG91">
            <v>1.0177111631241558</v>
          </cell>
          <cell r="JH91">
            <v>1.0089564948477909</v>
          </cell>
          <cell r="JI91">
            <v>1.0243847098480092</v>
          </cell>
          <cell r="JJ91">
            <v>1.0030772515924209</v>
          </cell>
          <cell r="JL91">
            <v>1.0851731452746465</v>
          </cell>
          <cell r="JM91">
            <v>1.0821974048020564</v>
          </cell>
          <cell r="JN91">
            <v>1.058917108153999</v>
          </cell>
          <cell r="JO91">
            <v>1.0551020027130866</v>
          </cell>
          <cell r="KW91">
            <v>1.0070905470480769</v>
          </cell>
          <cell r="KX91">
            <v>1.0032937323392037</v>
          </cell>
          <cell r="KY91">
            <v>1.0217059395765011</v>
          </cell>
          <cell r="KZ91">
            <v>1.0003533264305569</v>
          </cell>
          <cell r="LB91">
            <v>1.0440911838305285</v>
          </cell>
          <cell r="LC91">
            <v>1.0382312280826504</v>
          </cell>
          <cell r="LD91">
            <v>1.0355162491084411</v>
          </cell>
          <cell r="LE91">
            <v>1.0327042336211119</v>
          </cell>
        </row>
        <row r="93">
          <cell r="ES93">
            <v>1.0660627988424312</v>
          </cell>
          <cell r="GM93">
            <v>1.0759807115972799</v>
          </cell>
          <cell r="HW93">
            <v>1.0812658510255708</v>
          </cell>
          <cell r="HX93">
            <v>1.0303740763588904</v>
          </cell>
          <cell r="HY93">
            <v>1.0092934326025014</v>
          </cell>
          <cell r="HZ93">
            <v>1.0275654491339372</v>
          </cell>
          <cell r="IA93">
            <v>1.1625926817198615</v>
          </cell>
          <cell r="IB93">
            <v>1.1622847722477507</v>
          </cell>
          <cell r="IC93">
            <v>1.1671445190974907</v>
          </cell>
          <cell r="ID93">
            <v>1.1616784311165502</v>
          </cell>
          <cell r="IE93">
            <v>1.1561521896676721</v>
          </cell>
          <cell r="JG93">
            <v>1.0210330440832025</v>
          </cell>
          <cell r="JH93">
            <v>1.0177601392667299</v>
          </cell>
          <cell r="JI93">
            <v>1.0060931366410684</v>
          </cell>
          <cell r="JJ93">
            <v>1.0152455886341574</v>
          </cell>
          <cell r="JK93">
            <v>1.0739650453317311</v>
          </cell>
          <cell r="JL93">
            <v>1.0910927287374022</v>
          </cell>
          <cell r="JM93">
            <v>1.0813566593214474</v>
          </cell>
          <cell r="JN93">
            <v>1.0743181542585774</v>
          </cell>
          <cell r="JO93">
            <v>1.0614377583635985</v>
          </cell>
          <cell r="KW93">
            <v>1.0165391142434341</v>
          </cell>
          <cell r="KX93">
            <v>1.0122144459735558</v>
          </cell>
          <cell r="KY93">
            <v>1.0026047337092741</v>
          </cell>
          <cell r="KZ93">
            <v>1.0126493203482907</v>
          </cell>
          <cell r="LA93">
            <v>1.0503336696749723</v>
          </cell>
          <cell r="LW93">
            <v>1.0441470631864085</v>
          </cell>
          <cell r="MS93">
            <v>1.0426018064797973</v>
          </cell>
        </row>
        <row r="94">
          <cell r="ES94">
            <v>1.0760854984286099</v>
          </cell>
          <cell r="GM94">
            <v>1.0659785592612876</v>
          </cell>
          <cell r="HW94">
            <v>1.0274554084392111</v>
          </cell>
          <cell r="HX94">
            <v>1.0170291091241974</v>
          </cell>
          <cell r="HY94">
            <v>1.0237730213323188</v>
          </cell>
          <cell r="HZ94">
            <v>1.0102042426040627</v>
          </cell>
          <cell r="IA94">
            <v>1.0904068146382544</v>
          </cell>
          <cell r="IB94">
            <v>1.0830699820633491</v>
          </cell>
          <cell r="IC94">
            <v>1.0807398536071395</v>
          </cell>
          <cell r="ID94">
            <v>1.0997421685405608</v>
          </cell>
          <cell r="IE94">
            <v>1.0933544698959643</v>
          </cell>
          <cell r="JG94">
            <v>1.0123111631241557</v>
          </cell>
          <cell r="JH94">
            <v>1.0154564948477909</v>
          </cell>
          <cell r="JI94">
            <v>1.0191847098480091</v>
          </cell>
          <cell r="JJ94">
            <v>1.0072772515924209</v>
          </cell>
          <cell r="JK94">
            <v>1.0661298535173158</v>
          </cell>
          <cell r="JL94">
            <v>1.0754287734722572</v>
          </cell>
          <cell r="JM94">
            <v>1.0741475221086905</v>
          </cell>
          <cell r="JN94">
            <v>1.0599573459011777</v>
          </cell>
          <cell r="JO94">
            <v>1.0553032441387944</v>
          </cell>
          <cell r="KW94">
            <v>1.0010905470480769</v>
          </cell>
          <cell r="KX94">
            <v>1.0022937323392038</v>
          </cell>
          <cell r="KY94">
            <v>1.0217059395765011</v>
          </cell>
          <cell r="KZ94">
            <v>1.0003533264305569</v>
          </cell>
          <cell r="LA94">
            <v>1.0322818539684699</v>
          </cell>
          <cell r="LW94">
            <v>1.0325484872709221</v>
          </cell>
          <cell r="MS94">
            <v>1.0357354835369006</v>
          </cell>
        </row>
        <row r="95">
          <cell r="S95">
            <v>1.0702005329442243</v>
          </cell>
          <cell r="AG95">
            <v>1.0606758471550897</v>
          </cell>
          <cell r="AU95">
            <v>1.0473137348198089</v>
          </cell>
          <cell r="BK95">
            <v>1.105485611794262</v>
          </cell>
          <cell r="ES95">
            <v>1.0600609794545253</v>
          </cell>
          <cell r="GM95">
            <v>1.0494784312018355</v>
          </cell>
          <cell r="HW95">
            <v>1.0475837603414855</v>
          </cell>
          <cell r="HX95">
            <v>1.004591151179584</v>
          </cell>
          <cell r="HY95">
            <v>1.0292673963341386</v>
          </cell>
          <cell r="HZ95">
            <v>1.0219953161415267</v>
          </cell>
          <cell r="IA95">
            <v>1.1433599958770295</v>
          </cell>
          <cell r="IB95">
            <v>1.0982102376332512</v>
          </cell>
          <cell r="IC95">
            <v>1.1108037026429614</v>
          </cell>
          <cell r="ID95">
            <v>1.1711596916917775</v>
          </cell>
          <cell r="IE95">
            <v>1.1585309811957776</v>
          </cell>
          <cell r="JK95">
            <v>1.0805258616460844</v>
          </cell>
          <cell r="JL95">
            <v>1.1463385858383426</v>
          </cell>
          <cell r="JM95">
            <v>1.0864600789970389</v>
          </cell>
          <cell r="JN95">
            <v>1.0606472658992687</v>
          </cell>
          <cell r="JO95">
            <v>1.0607630092175704</v>
          </cell>
          <cell r="LA95">
            <v>1.0537851978635684</v>
          </cell>
          <cell r="LW95">
            <v>1.0440181553429031</v>
          </cell>
          <cell r="MS95">
            <v>1.0464265628921867</v>
          </cell>
        </row>
      </sheetData>
      <sheetData sheetId="7"/>
      <sheetData sheetId="8"/>
      <sheetData sheetId="9">
        <row r="18">
          <cell r="AL18">
            <v>130.5830159730159</v>
          </cell>
          <cell r="AZ18">
            <v>103.02640044548102</v>
          </cell>
          <cell r="BN18">
            <v>105.82852955478366</v>
          </cell>
          <cell r="CB18">
            <v>131.09600151235102</v>
          </cell>
          <cell r="CP18">
            <v>110.59122989564978</v>
          </cell>
          <cell r="DD18">
            <v>106.64752246267371</v>
          </cell>
          <cell r="DR18">
            <v>104.46545034838184</v>
          </cell>
          <cell r="EF18">
            <v>100.19288522668894</v>
          </cell>
          <cell r="ET18">
            <v>100.86803029815847</v>
          </cell>
          <cell r="FH18">
            <v>104.20270476714657</v>
          </cell>
          <cell r="FV18">
            <v>104.31611343966847</v>
          </cell>
          <cell r="GJ18">
            <v>104.29772356399344</v>
          </cell>
        </row>
        <row r="23">
          <cell r="DV23">
            <v>1.0241724613814702</v>
          </cell>
          <cell r="DY23">
            <v>0.93178576304398064</v>
          </cell>
          <cell r="EB23">
            <v>0.98719006163968603</v>
          </cell>
          <cell r="EE23">
            <v>1.0160715150509623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1">
          <cell r="C11">
            <v>1.2005740497773429</v>
          </cell>
          <cell r="AQ11">
            <v>1.1601149916442179</v>
          </cell>
          <cell r="BE11">
            <v>1.1338123541211855</v>
          </cell>
          <cell r="BS11">
            <v>1.0079939269435962</v>
          </cell>
          <cell r="CG11">
            <v>1.0992302408016885</v>
          </cell>
          <cell r="CQ11">
            <v>1.1858824545880202</v>
          </cell>
          <cell r="DY11">
            <v>1.226157192751957</v>
          </cell>
          <cell r="FH11">
            <v>114.14369011252357</v>
          </cell>
          <cell r="GN11">
            <v>1.1146422834118928</v>
          </cell>
          <cell r="HZ11">
            <v>1.0142101631019209</v>
          </cell>
        </row>
        <row r="12">
          <cell r="C12">
            <v>0.80224545727681473</v>
          </cell>
          <cell r="AQ12">
            <v>1.1744607669999516</v>
          </cell>
          <cell r="BE12">
            <v>1.3172484418732178</v>
          </cell>
          <cell r="BS12">
            <v>1.209602615657255</v>
          </cell>
          <cell r="CG12">
            <v>1.0583259429409924</v>
          </cell>
          <cell r="CQ12">
            <v>1.1638412711241097</v>
          </cell>
          <cell r="DY12">
            <v>0.9704125938262026</v>
          </cell>
          <cell r="FH12">
            <v>118.68163389236437</v>
          </cell>
          <cell r="GN12">
            <v>1.2594372892692864</v>
          </cell>
          <cell r="HZ12">
            <v>1.0979600441877042</v>
          </cell>
        </row>
        <row r="13">
          <cell r="C13">
            <v>0.80061946480751112</v>
          </cell>
          <cell r="AQ13">
            <v>1.183367704824638</v>
          </cell>
          <cell r="BE13">
            <v>1.3280098425364435</v>
          </cell>
          <cell r="BS13">
            <v>1.2366108392080633</v>
          </cell>
          <cell r="CG13">
            <v>1.0587655451670959</v>
          </cell>
          <cell r="CQ13">
            <v>1.1615586408065979</v>
          </cell>
          <cell r="DY13">
            <v>0.78718629736395629</v>
          </cell>
          <cell r="FH13">
            <v>116.776826630538</v>
          </cell>
          <cell r="GN13">
            <v>1.2605761499215113</v>
          </cell>
          <cell r="HZ13">
            <v>1.1083821682404702</v>
          </cell>
        </row>
        <row r="14">
          <cell r="C14">
            <v>0.83332444844090492</v>
          </cell>
          <cell r="AQ14">
            <v>1.1565820409870384</v>
          </cell>
          <cell r="BE14">
            <v>1.3040069079521446</v>
          </cell>
          <cell r="BS14">
            <v>1.2714217901808034</v>
          </cell>
          <cell r="CG14">
            <v>1.0718866193892282</v>
          </cell>
          <cell r="CQ14">
            <v>1.1332371993955355</v>
          </cell>
          <cell r="DY14">
            <v>0.99382761629830374</v>
          </cell>
          <cell r="FH14">
            <v>115.65857861357614</v>
          </cell>
          <cell r="GN14">
            <v>1.2612407672562118</v>
          </cell>
          <cell r="HZ14">
            <v>1.125015387347378</v>
          </cell>
        </row>
        <row r="15">
          <cell r="C15">
            <v>0.79630337273159357</v>
          </cell>
          <cell r="AQ15">
            <v>1.2252407293056877</v>
          </cell>
          <cell r="BE15">
            <v>1.3310956085958945</v>
          </cell>
          <cell r="BS15">
            <v>1.2028711914095664</v>
          </cell>
          <cell r="CG15">
            <v>1.0077678666629273</v>
          </cell>
          <cell r="CQ15">
            <v>1.0988499152595057</v>
          </cell>
          <cell r="DY15">
            <v>0.97236954596314074</v>
          </cell>
          <cell r="FH15">
            <v>115.99575932288776</v>
          </cell>
          <cell r="GN15">
            <v>1.2781065649045862</v>
          </cell>
          <cell r="HZ15">
            <v>1.0815619207911191</v>
          </cell>
        </row>
        <row r="16">
          <cell r="C16">
            <v>0.83537436877457749</v>
          </cell>
          <cell r="AQ16">
            <v>1.1479977725721247</v>
          </cell>
          <cell r="BE16">
            <v>1.2883135638996805</v>
          </cell>
          <cell r="BS16">
            <v>1.0928155462309648</v>
          </cell>
          <cell r="CG16">
            <v>1.044815789851304</v>
          </cell>
          <cell r="CQ16">
            <v>1.2758253464546672</v>
          </cell>
          <cell r="DY16">
            <v>0.86404732622509473</v>
          </cell>
          <cell r="FH16">
            <v>112.23448748219627</v>
          </cell>
          <cell r="GN16">
            <v>1.2020058570998997</v>
          </cell>
          <cell r="HZ16">
            <v>1.0583284497108996</v>
          </cell>
        </row>
        <row r="19">
          <cell r="C19">
            <v>1.1800936867727581</v>
          </cell>
          <cell r="AQ19">
            <v>0.94709660617953206</v>
          </cell>
          <cell r="CQ19">
            <v>1.2488444525648856</v>
          </cell>
          <cell r="DY19">
            <v>1.2085788939229678</v>
          </cell>
          <cell r="FH19">
            <v>113.21520123406117</v>
          </cell>
          <cell r="GN19">
            <v>1.2016523024495198</v>
          </cell>
          <cell r="HZ19">
            <v>1.4153806896006729</v>
          </cell>
        </row>
        <row r="20">
          <cell r="C20">
            <v>0.74464918327786467</v>
          </cell>
          <cell r="AQ20">
            <v>1.3447094374229394</v>
          </cell>
          <cell r="BE20">
            <v>1.3758770861461731</v>
          </cell>
          <cell r="BS20">
            <v>0.92514667466412304</v>
          </cell>
          <cell r="CG20">
            <v>0.90008485974538655</v>
          </cell>
          <cell r="CQ20">
            <v>1.5515496333980203</v>
          </cell>
          <cell r="DY20">
            <v>0.79338923300223785</v>
          </cell>
          <cell r="FH20">
            <v>126.95260577800404</v>
          </cell>
          <cell r="GN20">
            <v>1.2328251058362267</v>
          </cell>
          <cell r="HZ20">
            <v>0.95602835140990405</v>
          </cell>
        </row>
        <row r="22">
          <cell r="C22">
            <v>0.87645014113928177</v>
          </cell>
          <cell r="AQ22">
            <v>1.2665662924347003</v>
          </cell>
          <cell r="BE22">
            <v>1.2225402909984784</v>
          </cell>
          <cell r="BS22">
            <v>1.0120507360552708</v>
          </cell>
          <cell r="CG22">
            <v>1.0181352089850622</v>
          </cell>
          <cell r="CQ22">
            <v>1.2040543976000624</v>
          </cell>
          <cell r="DY22">
            <v>0.93132347221273115</v>
          </cell>
          <cell r="FH22">
            <v>135.68027604293934</v>
          </cell>
          <cell r="GN22">
            <v>1.2475737265997311</v>
          </cell>
          <cell r="HZ22">
            <v>1.0251431646584273</v>
          </cell>
        </row>
        <row r="23">
          <cell r="C23">
            <v>0.8110225603287432</v>
          </cell>
          <cell r="AQ23">
            <v>1.4509301315440362</v>
          </cell>
          <cell r="BE23">
            <v>1.2998487693423804</v>
          </cell>
          <cell r="BS23">
            <v>0.9696589826259131</v>
          </cell>
          <cell r="CG23">
            <v>0.97307993382103664</v>
          </cell>
          <cell r="CQ23">
            <v>1.1515824727946151</v>
          </cell>
          <cell r="DY23">
            <v>0.94270559630422956</v>
          </cell>
          <cell r="FH23">
            <v>143.49954069382528</v>
          </cell>
          <cell r="GN23">
            <v>1.273062509414733</v>
          </cell>
          <cell r="HZ23">
            <v>0.953275854451752</v>
          </cell>
        </row>
        <row r="24">
          <cell r="C24">
            <v>1.0198135076868786</v>
          </cell>
          <cell r="AQ24">
            <v>1.0172770570375607</v>
          </cell>
          <cell r="BE24">
            <v>1.0614551080149481</v>
          </cell>
          <cell r="BS24">
            <v>1.0998976120206945</v>
          </cell>
          <cell r="CG24">
            <v>1.0934145558426456</v>
          </cell>
          <cell r="CQ24">
            <v>1.2586251161333593</v>
          </cell>
          <cell r="DY24">
            <v>0.92473509013144894</v>
          </cell>
          <cell r="FH24">
            <v>122.73900416080714</v>
          </cell>
          <cell r="GN24">
            <v>1.2002585925007407</v>
          </cell>
          <cell r="HZ24">
            <v>1.1693819643649268</v>
          </cell>
        </row>
        <row r="25">
          <cell r="C25">
            <v>0.97647081358109267</v>
          </cell>
          <cell r="AQ25">
            <v>1.1226119401435055</v>
          </cell>
          <cell r="BE25">
            <v>1.1527254889603085</v>
          </cell>
          <cell r="BS25">
            <v>1.0356859217357077</v>
          </cell>
          <cell r="CG25">
            <v>1.0189251211000094</v>
          </cell>
          <cell r="CQ25">
            <v>1.1807718383325918</v>
          </cell>
          <cell r="DY25">
            <v>1.0005494181361898</v>
          </cell>
          <cell r="FH25">
            <v>113.07808171899629</v>
          </cell>
          <cell r="GN25">
            <v>1.1294706442204803</v>
          </cell>
          <cell r="HZ25">
            <v>1.0255692770908025</v>
          </cell>
        </row>
        <row r="26">
          <cell r="C26">
            <v>0.89277843365708798</v>
          </cell>
          <cell r="AQ26">
            <v>1.2334675549516427</v>
          </cell>
          <cell r="BE26">
            <v>1.1306398341493711</v>
          </cell>
          <cell r="BS26">
            <v>0.96357842731135324</v>
          </cell>
          <cell r="CG26">
            <v>0.95423082502487211</v>
          </cell>
          <cell r="CQ26">
            <v>1.106766110678844</v>
          </cell>
          <cell r="DY26">
            <v>0.82511971168512477</v>
          </cell>
          <cell r="FH26">
            <v>122.55476555789187</v>
          </cell>
          <cell r="GN26">
            <v>1.1190895283347471</v>
          </cell>
          <cell r="HZ26">
            <v>0.95101859556582691</v>
          </cell>
        </row>
        <row r="28">
          <cell r="C28">
            <v>0.81517112606835507</v>
          </cell>
          <cell r="AQ28">
            <v>1.1852033515793474</v>
          </cell>
          <cell r="BE28">
            <v>1.1517334034868925</v>
          </cell>
          <cell r="BS28">
            <v>0.98247819847910345</v>
          </cell>
          <cell r="CG28">
            <v>0.94844752458794812</v>
          </cell>
          <cell r="CQ28">
            <v>1.3515109150871654</v>
          </cell>
          <cell r="DY28">
            <v>0.73321099099962583</v>
          </cell>
          <cell r="FH28">
            <v>121.52753079550931</v>
          </cell>
          <cell r="GN28">
            <v>1.1573974114457142</v>
          </cell>
          <cell r="HZ28">
            <v>0.9072116099249713</v>
          </cell>
        </row>
        <row r="33">
          <cell r="C33">
            <v>1.062702685026121</v>
          </cell>
          <cell r="AQ33">
            <v>1.362058930632229</v>
          </cell>
          <cell r="BE33">
            <v>1.1286176468188502</v>
          </cell>
          <cell r="BS33">
            <v>0.9266015900321658</v>
          </cell>
          <cell r="CG33">
            <v>0.95384112348599781</v>
          </cell>
          <cell r="CQ33">
            <v>0.84215307484355795</v>
          </cell>
          <cell r="DY33">
            <v>0.96854150747592949</v>
          </cell>
          <cell r="FH33">
            <v>129.35769799605714</v>
          </cell>
          <cell r="GN33">
            <v>1.0644667278290629</v>
          </cell>
          <cell r="HZ33">
            <v>0.97272609761309947</v>
          </cell>
        </row>
        <row r="34">
          <cell r="C34">
            <v>1.028647604303397</v>
          </cell>
          <cell r="AQ34">
            <v>1.1065518232617053</v>
          </cell>
          <cell r="BE34">
            <v>1.0881715612500455</v>
          </cell>
          <cell r="BS34">
            <v>1.0131768596490107</v>
          </cell>
          <cell r="CG34">
            <v>1.0033585359481376</v>
          </cell>
          <cell r="CQ34">
            <v>1.1266181813699823</v>
          </cell>
          <cell r="DY34">
            <v>1.0101151559501735</v>
          </cell>
          <cell r="FH34">
            <v>105.37862549523886</v>
          </cell>
          <cell r="GN34">
            <v>1.1149443942959527</v>
          </cell>
          <cell r="HZ34">
            <v>1.0200010754903761</v>
          </cell>
        </row>
        <row r="35">
          <cell r="C35">
            <v>0.92687847272805246</v>
          </cell>
          <cell r="AQ35">
            <v>1.1357613261397153</v>
          </cell>
          <cell r="BE35">
            <v>1.1918313453605724</v>
          </cell>
          <cell r="BS35">
            <v>1.041575668174759</v>
          </cell>
          <cell r="CG35">
            <v>1.0133312539631398</v>
          </cell>
          <cell r="CQ35">
            <v>1.2978384179730538</v>
          </cell>
          <cell r="DY35">
            <v>0.905360924887879</v>
          </cell>
          <cell r="FH35">
            <v>113.15265138699786</v>
          </cell>
          <cell r="GN35">
            <v>1.1689998108189452</v>
          </cell>
          <cell r="HZ35">
            <v>1.0193467544633843</v>
          </cell>
        </row>
        <row r="39">
          <cell r="C39">
            <v>1.0518678654667351</v>
          </cell>
          <cell r="AQ39">
            <v>1.063042761272541</v>
          </cell>
          <cell r="BE39">
            <v>1.090239890085446</v>
          </cell>
          <cell r="BS39">
            <v>1.0405079131772452</v>
          </cell>
          <cell r="CG39">
            <v>1.0167391576580835</v>
          </cell>
          <cell r="CQ39">
            <v>1.1312837178401676</v>
          </cell>
          <cell r="DY39">
            <v>1.1909411943116022</v>
          </cell>
          <cell r="FH39">
            <v>109.42988470516293</v>
          </cell>
          <cell r="GN39">
            <v>1.1286481714365397</v>
          </cell>
          <cell r="HZ39">
            <v>1.0476915900892967</v>
          </cell>
        </row>
        <row r="46">
          <cell r="C46">
            <v>0.95848750944653804</v>
          </cell>
          <cell r="AQ46">
            <v>1.0184995884669317</v>
          </cell>
          <cell r="BE46">
            <v>1.1130090829646477</v>
          </cell>
          <cell r="BS46">
            <v>1.0405491863237373</v>
          </cell>
          <cell r="CG46">
            <v>1.0357116279906584</v>
          </cell>
          <cell r="CQ46">
            <v>1.0660770908727215</v>
          </cell>
          <cell r="DY46">
            <v>1.038063431668216</v>
          </cell>
          <cell r="FH46">
            <v>105.65935368997374</v>
          </cell>
          <cell r="GN46">
            <v>1.0684745861981015</v>
          </cell>
          <cell r="HZ46">
            <v>1.1152901571444422</v>
          </cell>
        </row>
        <row r="47">
          <cell r="C47">
            <v>0.99203607491476675</v>
          </cell>
          <cell r="AQ47">
            <v>1.137930350958668</v>
          </cell>
          <cell r="BE47">
            <v>1.1503546941953378</v>
          </cell>
          <cell r="BS47">
            <v>0.97985093523149724</v>
          </cell>
          <cell r="CG47">
            <v>1.0135467987284048</v>
          </cell>
          <cell r="CQ47">
            <v>1.0993981145596294</v>
          </cell>
          <cell r="DY47">
            <v>1.0529740656115723</v>
          </cell>
          <cell r="FH47">
            <v>115.1519680842636</v>
          </cell>
          <cell r="GN47">
            <v>1.106078535207327</v>
          </cell>
          <cell r="HZ47">
            <v>0.90503603911314823</v>
          </cell>
        </row>
        <row r="49">
          <cell r="BE49">
            <v>1.116406534547862</v>
          </cell>
          <cell r="BS49">
            <v>1.0881693865349922</v>
          </cell>
          <cell r="CG49">
            <v>1.0321170036951655</v>
          </cell>
          <cell r="CQ49">
            <v>1.2689639389375007</v>
          </cell>
          <cell r="DY49">
            <v>0.8950560576528982</v>
          </cell>
          <cell r="FH49">
            <v>100.65716641994015</v>
          </cell>
          <cell r="GN49">
            <v>1.177048307051789</v>
          </cell>
          <cell r="HZ49">
            <v>1.0121284007025175</v>
          </cell>
        </row>
        <row r="50">
          <cell r="C50">
            <v>1.0796452288113489</v>
          </cell>
          <cell r="AQ50">
            <v>1.0604828085474185</v>
          </cell>
          <cell r="BE50">
            <v>1.1834971843511217</v>
          </cell>
          <cell r="BS50">
            <v>1.0234602347313999</v>
          </cell>
          <cell r="CG50">
            <v>1.0417610561721242</v>
          </cell>
          <cell r="CQ50">
            <v>1.1373454630368647</v>
          </cell>
          <cell r="DY50">
            <v>1.1245890784070813</v>
          </cell>
          <cell r="FH50">
            <v>107.18649908642993</v>
          </cell>
          <cell r="GN50">
            <v>1.1472094130906894</v>
          </cell>
          <cell r="HZ50">
            <v>1.0636342359941868</v>
          </cell>
        </row>
        <row r="53">
          <cell r="C53">
            <v>1.0724754561887322</v>
          </cell>
          <cell r="AQ53">
            <v>1.0708980110525725</v>
          </cell>
          <cell r="BE53">
            <v>1.1172029301558977</v>
          </cell>
          <cell r="BS53">
            <v>1.0261128680987557</v>
          </cell>
          <cell r="CG53">
            <v>1.0577045384729229</v>
          </cell>
          <cell r="CQ53">
            <v>1.2533375324288365</v>
          </cell>
          <cell r="DY53">
            <v>1.0836763131448865</v>
          </cell>
          <cell r="FH53">
            <v>106.75479478490288</v>
          </cell>
          <cell r="GN53">
            <v>1.0907841806005976</v>
          </cell>
          <cell r="HZ53">
            <v>1.0586762031345627</v>
          </cell>
        </row>
        <row r="60">
          <cell r="CL60">
            <v>1.0465352745438912</v>
          </cell>
          <cell r="DP60">
            <v>0.91285794998144032</v>
          </cell>
          <cell r="FH60">
            <v>167.10973772901391</v>
          </cell>
          <cell r="GN60">
            <v>1.1530076213961833</v>
          </cell>
          <cell r="HZ60">
            <v>1.1280298620692557</v>
          </cell>
        </row>
        <row r="62">
          <cell r="FH62">
            <v>115.50581758299016</v>
          </cell>
          <cell r="GN62">
            <v>1.163357481522086</v>
          </cell>
          <cell r="HZ62">
            <v>1.0453618334891097</v>
          </cell>
        </row>
        <row r="63">
          <cell r="AQ63">
            <v>1.1223605505514274</v>
          </cell>
          <cell r="BE63">
            <v>1.1775429280413501</v>
          </cell>
          <cell r="BS63">
            <v>1.068199191675645</v>
          </cell>
          <cell r="CG63">
            <v>1.0328567654130618</v>
          </cell>
          <cell r="CL63">
            <v>1.1723840500072429</v>
          </cell>
          <cell r="DY63">
            <v>1.0090136925070345</v>
          </cell>
        </row>
        <row r="66">
          <cell r="C66">
            <v>1.0320616925610264</v>
          </cell>
          <cell r="AQ66">
            <v>1.0653134329423781</v>
          </cell>
          <cell r="BE66">
            <v>1.0991165851796141</v>
          </cell>
          <cell r="BS66">
            <v>1.086383562651686</v>
          </cell>
          <cell r="CG66">
            <v>1.0563442326335111</v>
          </cell>
          <cell r="CL66">
            <v>1.2268203674825964</v>
          </cell>
          <cell r="DY66">
            <v>105.2</v>
          </cell>
          <cell r="EX66">
            <v>1.1271243853682331</v>
          </cell>
          <cell r="GD66">
            <v>1.1709808307958114</v>
          </cell>
          <cell r="HP66">
            <v>1.1129607239702706</v>
          </cell>
        </row>
        <row r="69">
          <cell r="CL69">
            <v>1.1497062446323527</v>
          </cell>
          <cell r="DP69">
            <v>1.008260609833574</v>
          </cell>
          <cell r="EX69">
            <v>1.1591279453504761</v>
          </cell>
          <cell r="GD69">
            <v>1.0250281876862648</v>
          </cell>
          <cell r="HP69">
            <v>1.0758050972137079</v>
          </cell>
        </row>
        <row r="71">
          <cell r="CL71">
            <v>1.1041268936978867</v>
          </cell>
          <cell r="DP71">
            <v>0.96243820834975247</v>
          </cell>
          <cell r="EX71">
            <v>1.2617285666371874</v>
          </cell>
          <cell r="GD71">
            <v>0.97300650640112218</v>
          </cell>
          <cell r="HP71">
            <v>1.0891235693209755</v>
          </cell>
        </row>
        <row r="72">
          <cell r="C72">
            <v>1.0486222549365813</v>
          </cell>
          <cell r="AQ72">
            <v>1.0606639310008525</v>
          </cell>
          <cell r="BE72">
            <v>1.0948386844036568</v>
          </cell>
          <cell r="BS72">
            <v>1.0437945732722345</v>
          </cell>
          <cell r="CG72">
            <v>1.0252036122230912</v>
          </cell>
          <cell r="CL72">
            <v>1.2073259013986686</v>
          </cell>
          <cell r="DP72">
            <v>1.0568859790040637</v>
          </cell>
          <cell r="EX72">
            <v>1.0836704534621944</v>
          </cell>
          <cell r="GD72">
            <v>1.0910425358485456</v>
          </cell>
          <cell r="HP72">
            <v>1.0638926686799146</v>
          </cell>
        </row>
        <row r="76">
          <cell r="C76">
            <v>1.109667826953862</v>
          </cell>
          <cell r="AQ76">
            <v>1.1088919867694926</v>
          </cell>
          <cell r="BE76">
            <v>1.078221747072345</v>
          </cell>
          <cell r="BS76">
            <v>1.058986323190787</v>
          </cell>
          <cell r="CG76">
            <v>1.0618330411696721</v>
          </cell>
        </row>
        <row r="77">
          <cell r="C77">
            <v>1.1787847532931863</v>
          </cell>
          <cell r="AQ77">
            <v>1.3975454507514871</v>
          </cell>
          <cell r="BE77">
            <v>1.1145413453260804</v>
          </cell>
          <cell r="BS77">
            <v>1.0400627537780074</v>
          </cell>
          <cell r="CG77">
            <v>1.1000603301455696</v>
          </cell>
          <cell r="CL77">
            <v>1.1666648578406338</v>
          </cell>
          <cell r="DP77">
            <v>1.1020144182505842</v>
          </cell>
          <cell r="EX77">
            <v>1.1044594352590393</v>
          </cell>
          <cell r="GD77">
            <v>1.0911633661268916</v>
          </cell>
          <cell r="HP77">
            <v>1.1026725992668824</v>
          </cell>
        </row>
        <row r="90">
          <cell r="CL90">
            <v>1.1276613449038697</v>
          </cell>
          <cell r="DP90">
            <v>1.1031128473451366</v>
          </cell>
          <cell r="EX90">
            <v>1.0617386492044016</v>
          </cell>
          <cell r="GD90">
            <v>1.0824598456124574</v>
          </cell>
          <cell r="HP90">
            <v>1.0535221469288154</v>
          </cell>
        </row>
        <row r="91">
          <cell r="CL91">
            <v>1.1408100356505848</v>
          </cell>
          <cell r="DP91">
            <v>1.1309312202673707</v>
          </cell>
          <cell r="EX91">
            <v>1.0812541657220072</v>
          </cell>
          <cell r="GD91">
            <v>1.085492581081694</v>
          </cell>
          <cell r="HP91">
            <v>1.0534782270236518</v>
          </cell>
        </row>
        <row r="92">
          <cell r="C92">
            <v>1.0511398079089833</v>
          </cell>
          <cell r="AQ92">
            <v>1.0531451087046517</v>
          </cell>
          <cell r="BE92">
            <v>1.0870652115871464</v>
          </cell>
          <cell r="CL92">
            <v>1.1940564258530884</v>
          </cell>
          <cell r="DY92">
            <v>105.00147181100157</v>
          </cell>
          <cell r="EX92">
            <v>1.0791552816646135</v>
          </cell>
          <cell r="GD92">
            <v>1.0881759329527216</v>
          </cell>
          <cell r="HP92">
            <v>1.0678887965348931</v>
          </cell>
        </row>
        <row r="93">
          <cell r="C93">
            <v>1.0734309013110119</v>
          </cell>
        </row>
        <row r="255">
          <cell r="Q255">
            <v>109.15872311999999</v>
          </cell>
          <cell r="R255">
            <v>102.11700911300001</v>
          </cell>
          <cell r="S255">
            <v>100.45432607649998</v>
          </cell>
          <cell r="T255">
            <v>98.83466612250001</v>
          </cell>
        </row>
      </sheetData>
      <sheetData sheetId="17">
        <row r="11">
          <cell r="K11">
            <v>1.191161414691281</v>
          </cell>
        </row>
        <row r="12">
          <cell r="K12">
            <v>1.2418395724892</v>
          </cell>
        </row>
        <row r="13">
          <cell r="K13">
            <v>1.2543175346188764</v>
          </cell>
        </row>
        <row r="14">
          <cell r="K14">
            <v>1.2409287408825898</v>
          </cell>
        </row>
        <row r="15">
          <cell r="K15">
            <v>1.2374461886997028</v>
          </cell>
        </row>
        <row r="16">
          <cell r="K16">
            <v>1.3146944595352799</v>
          </cell>
        </row>
        <row r="19">
          <cell r="K19">
            <v>1.1447926813900262</v>
          </cell>
        </row>
        <row r="20">
          <cell r="K20">
            <v>1.6987226485603057</v>
          </cell>
        </row>
        <row r="22">
          <cell r="K22">
            <v>1.1277045159725709</v>
          </cell>
        </row>
        <row r="23">
          <cell r="K23">
            <v>1.0935624030727404</v>
          </cell>
        </row>
        <row r="24">
          <cell r="K24">
            <v>1.1794523779892601</v>
          </cell>
        </row>
        <row r="25">
          <cell r="K25">
            <v>1.2154412409666631</v>
          </cell>
        </row>
        <row r="26">
          <cell r="K26">
            <v>1.2187831230373241</v>
          </cell>
        </row>
        <row r="28">
          <cell r="K28">
            <v>1.3275904769525582</v>
          </cell>
        </row>
        <row r="33">
          <cell r="K33">
            <v>1.011795967857011</v>
          </cell>
        </row>
        <row r="34">
          <cell r="K34">
            <v>1.1834656053269343</v>
          </cell>
        </row>
        <row r="35">
          <cell r="K35">
            <v>1.2407662223732869</v>
          </cell>
        </row>
        <row r="39">
          <cell r="K39">
            <v>1.1473298006807566</v>
          </cell>
        </row>
        <row r="46">
          <cell r="K46">
            <v>1.1713491634007152</v>
          </cell>
        </row>
        <row r="47">
          <cell r="K47">
            <v>1.0776164048954553</v>
          </cell>
        </row>
        <row r="49">
          <cell r="K49">
            <v>1.2220282828446025</v>
          </cell>
        </row>
        <row r="50">
          <cell r="K50">
            <v>1.1067528890624607</v>
          </cell>
        </row>
        <row r="53">
          <cell r="K53">
            <v>1.2206948660871944</v>
          </cell>
        </row>
        <row r="65">
          <cell r="K65">
            <v>1.2310601944778123</v>
          </cell>
        </row>
        <row r="71">
          <cell r="K71">
            <v>1.2003171900671472</v>
          </cell>
        </row>
        <row r="75">
          <cell r="K75">
            <v>1.1705790410627159</v>
          </cell>
          <cell r="L75">
            <v>1.1274942587836456</v>
          </cell>
        </row>
        <row r="76">
          <cell r="K76">
            <v>1.2289799881324701</v>
          </cell>
        </row>
        <row r="93">
          <cell r="K93">
            <v>1.1463076604347582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S666"/>
  <sheetViews>
    <sheetView view="pageBreakPreview" topLeftCell="A4" zoomScale="90" zoomScaleNormal="67" zoomScaleSheetLayoutView="90" workbookViewId="0">
      <pane xSplit="1" ySplit="6" topLeftCell="B99" activePane="bottomRight" state="frozen"/>
      <selection activeCell="AK57" sqref="AK57:AL57"/>
      <selection pane="topRight" activeCell="AK57" sqref="AK57:AL57"/>
      <selection pane="bottomLeft" activeCell="AK57" sqref="AK57:AL57"/>
      <selection pane="bottomRight" activeCell="A384" sqref="A384"/>
    </sheetView>
  </sheetViews>
  <sheetFormatPr defaultColWidth="8.28515625" defaultRowHeight="12" outlineLevelRow="1" x14ac:dyDescent="0.15"/>
  <cols>
    <col min="1" max="1" width="46" style="291" customWidth="1"/>
    <col min="2" max="2" width="8.7109375" style="289" customWidth="1"/>
    <col min="3" max="3" width="10.28515625" style="289" customWidth="1"/>
    <col min="4" max="4" width="9.85546875" style="289" customWidth="1"/>
    <col min="5" max="6" width="9.7109375" style="289" customWidth="1"/>
    <col min="7" max="7" width="9.28515625" style="289" customWidth="1"/>
    <col min="8" max="8" width="10.28515625" style="289" customWidth="1"/>
    <col min="9" max="9" width="11.85546875" style="289" customWidth="1"/>
    <col min="10" max="10" width="12" style="289" customWidth="1"/>
    <col min="11" max="11" width="12.42578125" style="289" customWidth="1"/>
    <col min="12" max="12" width="11.42578125" style="289" customWidth="1"/>
    <col min="13" max="13" width="13.140625" style="289" customWidth="1"/>
    <col min="14" max="16" width="8.7109375" style="289" customWidth="1"/>
    <col min="17" max="22" width="8.85546875" style="289" customWidth="1"/>
    <col min="23" max="23" width="10.28515625" style="289" customWidth="1"/>
    <col min="24" max="24" width="2.42578125" style="290" customWidth="1"/>
    <col min="25" max="28" width="12.28515625" style="289" customWidth="1"/>
    <col min="29" max="29" width="12.28515625" style="291" customWidth="1"/>
    <col min="30" max="34" width="12" style="291" customWidth="1"/>
    <col min="35" max="35" width="2.140625" style="290" customWidth="1"/>
    <col min="36" max="36" width="12.42578125" style="291" customWidth="1"/>
    <col min="37" max="37" width="14.28515625" style="291" customWidth="1"/>
    <col min="38" max="38" width="13.5703125" style="291" customWidth="1"/>
    <col min="39" max="40" width="12.42578125" style="291" customWidth="1"/>
    <col min="41" max="45" width="12" style="291" customWidth="1"/>
    <col min="46" max="46" width="12.5703125" style="291" customWidth="1"/>
    <col min="47" max="16384" width="8.28515625" style="291"/>
  </cols>
  <sheetData>
    <row r="1" spans="1:45" s="286" customFormat="1" ht="15" hidden="1" customHeight="1" x14ac:dyDescent="0.15">
      <c r="X1" s="287"/>
      <c r="AI1" s="287"/>
    </row>
    <row r="2" spans="1:45" ht="12.75" hidden="1" x14ac:dyDescent="0.15">
      <c r="A2" s="288" t="s">
        <v>97</v>
      </c>
      <c r="AN2" s="291">
        <f>3700*6381/4250</f>
        <v>5555.2235294117645</v>
      </c>
    </row>
    <row r="3" spans="1:45" ht="15" hidden="1" customHeight="1" x14ac:dyDescent="0.15">
      <c r="A3" s="288" t="s">
        <v>97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3"/>
      <c r="Y3" s="294" t="s">
        <v>98</v>
      </c>
      <c r="Z3" s="294"/>
      <c r="AA3" s="294"/>
      <c r="AB3" s="294"/>
      <c r="AC3" s="294"/>
      <c r="AD3" s="294"/>
      <c r="AE3" s="294"/>
      <c r="AF3" s="294"/>
      <c r="AG3" s="294"/>
      <c r="AI3" s="295"/>
      <c r="AJ3" s="294" t="s">
        <v>0</v>
      </c>
      <c r="AK3" s="294"/>
      <c r="AL3" s="294"/>
      <c r="AM3" s="294"/>
      <c r="AN3" s="294"/>
      <c r="AO3" s="294"/>
      <c r="AP3" s="294"/>
      <c r="AQ3" s="294"/>
      <c r="AR3" s="294"/>
      <c r="AS3" s="294"/>
    </row>
    <row r="4" spans="1:45" ht="21" customHeight="1" x14ac:dyDescent="0.15">
      <c r="N4" s="296"/>
      <c r="O4" s="296"/>
      <c r="P4" s="296"/>
      <c r="Q4" s="296"/>
      <c r="R4" s="296"/>
      <c r="S4" s="296"/>
      <c r="T4" s="296"/>
      <c r="U4" s="296"/>
      <c r="V4" s="296"/>
      <c r="W4" s="297"/>
      <c r="X4" s="298"/>
      <c r="AI4" s="299"/>
      <c r="AJ4" s="968" t="s">
        <v>99</v>
      </c>
      <c r="AK4" s="968"/>
      <c r="AL4" s="968"/>
      <c r="AM4" s="968"/>
      <c r="AN4" s="968"/>
      <c r="AO4" s="968"/>
      <c r="AP4" s="968"/>
      <c r="AQ4" s="968"/>
      <c r="AR4" s="968"/>
      <c r="AS4" s="968"/>
    </row>
    <row r="5" spans="1:45" ht="16.149999999999999" customHeight="1" x14ac:dyDescent="0.15"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8"/>
      <c r="Y5" s="968"/>
      <c r="Z5" s="968"/>
      <c r="AA5" s="968"/>
      <c r="AB5" s="968"/>
      <c r="AC5" s="968"/>
      <c r="AD5" s="968"/>
      <c r="AE5" s="968"/>
      <c r="AF5" s="968"/>
      <c r="AG5" s="968"/>
      <c r="AI5" s="299"/>
      <c r="AJ5" s="968" t="s">
        <v>100</v>
      </c>
      <c r="AK5" s="968"/>
      <c r="AL5" s="968"/>
      <c r="AM5" s="968"/>
      <c r="AN5" s="968"/>
      <c r="AO5" s="968"/>
      <c r="AP5" s="968"/>
      <c r="AQ5" s="968"/>
      <c r="AR5" s="968"/>
      <c r="AS5" s="968"/>
    </row>
    <row r="6" spans="1:45" ht="4.1500000000000004" customHeight="1" x14ac:dyDescent="0.15">
      <c r="A6" s="300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301"/>
      <c r="Y6" s="300"/>
      <c r="Z6" s="302"/>
      <c r="AA6" s="294"/>
      <c r="AB6" s="294"/>
      <c r="AC6" s="294"/>
      <c r="AD6" s="294"/>
      <c r="AE6" s="294"/>
      <c r="AF6" s="294"/>
      <c r="AG6" s="294"/>
      <c r="AI6" s="295"/>
      <c r="AJ6" s="303"/>
      <c r="AK6" s="303"/>
      <c r="AL6" s="303"/>
      <c r="AM6" s="303"/>
      <c r="AN6" s="303"/>
      <c r="AO6" s="304"/>
      <c r="AP6" s="304"/>
      <c r="AQ6" s="304"/>
      <c r="AR6" s="304"/>
      <c r="AS6" s="304"/>
    </row>
    <row r="7" spans="1:45" ht="54.75" customHeight="1" x14ac:dyDescent="0.15">
      <c r="A7" s="969" t="s">
        <v>101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AC7" s="289"/>
      <c r="AD7" s="289"/>
      <c r="AE7" s="289"/>
      <c r="AF7" s="289"/>
      <c r="AG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</row>
    <row r="8" spans="1:45" ht="29.45" customHeight="1" x14ac:dyDescent="0.15">
      <c r="A8" s="305" t="s">
        <v>32</v>
      </c>
      <c r="B8" s="306">
        <v>2008</v>
      </c>
      <c r="C8" s="307">
        <v>2009</v>
      </c>
      <c r="D8" s="307">
        <v>2010</v>
      </c>
      <c r="E8" s="307">
        <v>2011</v>
      </c>
      <c r="F8" s="307">
        <v>2012</v>
      </c>
      <c r="G8" s="307">
        <v>2013</v>
      </c>
      <c r="H8" s="308">
        <v>2014</v>
      </c>
      <c r="I8" s="307">
        <v>2015</v>
      </c>
      <c r="J8" s="309">
        <v>2016</v>
      </c>
      <c r="K8" s="307">
        <v>2017</v>
      </c>
      <c r="L8" s="306">
        <v>2018</v>
      </c>
      <c r="M8" s="307">
        <v>2019</v>
      </c>
      <c r="AC8" s="289"/>
      <c r="AD8" s="289"/>
      <c r="AE8" s="289"/>
      <c r="AF8" s="289"/>
      <c r="AG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</row>
    <row r="9" spans="1:45" ht="19.899999999999999" customHeight="1" x14ac:dyDescent="0.15">
      <c r="A9" s="310"/>
      <c r="B9" s="952" t="s">
        <v>102</v>
      </c>
      <c r="C9" s="953"/>
      <c r="D9" s="953"/>
      <c r="E9" s="953"/>
      <c r="F9" s="953"/>
      <c r="G9" s="953"/>
      <c r="H9" s="953"/>
      <c r="I9" s="311" t="s">
        <v>49</v>
      </c>
      <c r="J9" s="312" t="s">
        <v>49</v>
      </c>
      <c r="K9" s="952" t="s">
        <v>50</v>
      </c>
      <c r="L9" s="953"/>
      <c r="M9" s="953"/>
      <c r="AC9" s="289"/>
      <c r="AD9" s="289"/>
      <c r="AE9" s="289"/>
      <c r="AF9" s="289"/>
      <c r="AG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</row>
    <row r="10" spans="1:45" ht="49.5" x14ac:dyDescent="0.15">
      <c r="A10" s="313" t="s">
        <v>53</v>
      </c>
      <c r="B10" s="314"/>
      <c r="C10" s="314"/>
      <c r="D10" s="314"/>
      <c r="E10" s="314"/>
      <c r="F10" s="314"/>
      <c r="G10" s="314"/>
      <c r="H10" s="314"/>
      <c r="I10" s="315"/>
      <c r="J10" s="314"/>
      <c r="K10" s="315"/>
      <c r="L10" s="316"/>
      <c r="M10" s="316"/>
      <c r="AC10" s="289"/>
      <c r="AD10" s="289"/>
      <c r="AE10" s="289"/>
      <c r="AF10" s="289"/>
      <c r="AG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</row>
    <row r="11" spans="1:45" ht="18.75" x14ac:dyDescent="0.15">
      <c r="A11" s="317" t="s">
        <v>103</v>
      </c>
      <c r="B11" s="318">
        <f t="shared" ref="B11:L11" si="0">B119</f>
        <v>118.58824545880202</v>
      </c>
      <c r="C11" s="318">
        <f t="shared" si="0"/>
        <v>122.6157192751957</v>
      </c>
      <c r="D11" s="318">
        <f t="shared" si="0"/>
        <v>114.14369011252356</v>
      </c>
      <c r="E11" s="318">
        <f t="shared" si="0"/>
        <v>111.46422834118927</v>
      </c>
      <c r="F11" s="318">
        <f t="shared" si="0"/>
        <v>101.42101631019209</v>
      </c>
      <c r="G11" s="318">
        <f t="shared" si="0"/>
        <v>110.53269848897564</v>
      </c>
      <c r="H11" s="318">
        <f t="shared" si="0"/>
        <v>105.39586182034726</v>
      </c>
      <c r="I11" s="319">
        <f t="shared" si="0"/>
        <v>105.34238836098282</v>
      </c>
      <c r="J11" s="320">
        <f t="shared" si="0"/>
        <v>106.53564554107253</v>
      </c>
      <c r="K11" s="321">
        <f t="shared" si="0"/>
        <v>105.17375209988219</v>
      </c>
      <c r="L11" s="322">
        <f t="shared" si="0"/>
        <v>104.36823677977965</v>
      </c>
      <c r="M11" s="322">
        <f>'[2]1.df13-18-б'!MS11*100</f>
        <v>104.34701224739212</v>
      </c>
      <c r="AC11" s="289"/>
      <c r="AD11" s="289"/>
      <c r="AE11" s="289"/>
      <c r="AF11" s="289"/>
      <c r="AG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</row>
    <row r="12" spans="1:45" ht="18.75" x14ac:dyDescent="0.15">
      <c r="A12" s="323" t="s">
        <v>104</v>
      </c>
      <c r="B12" s="324">
        <f t="shared" ref="B12:L12" si="1">B169</f>
        <v>119.1161414691281</v>
      </c>
      <c r="C12" s="324">
        <f t="shared" si="1"/>
        <v>120.05740497773429</v>
      </c>
      <c r="D12" s="324">
        <f t="shared" si="1"/>
        <v>116.01149916442179</v>
      </c>
      <c r="E12" s="324">
        <f t="shared" si="1"/>
        <v>113.38123541211856</v>
      </c>
      <c r="F12" s="324">
        <f t="shared" si="1"/>
        <v>100.79939269435963</v>
      </c>
      <c r="G12" s="324">
        <f t="shared" si="1"/>
        <v>109.92302408016886</v>
      </c>
      <c r="H12" s="324">
        <f t="shared" si="1"/>
        <v>106.15428495953867</v>
      </c>
      <c r="I12" s="325">
        <f t="shared" si="1"/>
        <v>105.37040214962899</v>
      </c>
      <c r="J12" s="326">
        <f t="shared" si="1"/>
        <v>105.77130946495028</v>
      </c>
      <c r="K12" s="327">
        <f t="shared" si="1"/>
        <v>105.33668942250584</v>
      </c>
      <c r="L12" s="328">
        <f t="shared" si="1"/>
        <v>104.36292502085358</v>
      </c>
      <c r="M12" s="328">
        <f>'[2]1.df13-18-б'!DV11*100</f>
        <v>104.3339023451241</v>
      </c>
      <c r="AC12" s="289"/>
      <c r="AD12" s="289"/>
      <c r="AE12" s="289"/>
      <c r="AF12" s="289"/>
      <c r="AG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</row>
    <row r="13" spans="1:45" ht="29.45" customHeight="1" x14ac:dyDescent="0.2">
      <c r="A13" s="329" t="s">
        <v>54</v>
      </c>
      <c r="B13" s="330"/>
      <c r="C13" s="330"/>
      <c r="D13" s="330"/>
      <c r="E13" s="330"/>
      <c r="F13" s="330"/>
      <c r="G13" s="330"/>
      <c r="H13" s="330"/>
      <c r="I13" s="331"/>
      <c r="J13" s="332"/>
      <c r="K13" s="333"/>
      <c r="L13" s="334"/>
      <c r="M13" s="334"/>
      <c r="AC13" s="289"/>
      <c r="AD13" s="289"/>
      <c r="AE13" s="289"/>
      <c r="AF13" s="289"/>
      <c r="AG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</row>
    <row r="14" spans="1:45" ht="18.75" x14ac:dyDescent="0.15">
      <c r="A14" s="317" t="s">
        <v>105</v>
      </c>
      <c r="B14" s="318">
        <f t="shared" ref="B14:L14" si="2">B120</f>
        <v>116.38412711241098</v>
      </c>
      <c r="C14" s="318">
        <f t="shared" si="2"/>
        <v>97.041259382620254</v>
      </c>
      <c r="D14" s="318">
        <f t="shared" si="2"/>
        <v>118.68163389236437</v>
      </c>
      <c r="E14" s="318">
        <f t="shared" si="2"/>
        <v>125.94372892692864</v>
      </c>
      <c r="F14" s="318">
        <f t="shared" si="2"/>
        <v>109.79600441877042</v>
      </c>
      <c r="G14" s="318">
        <f t="shared" si="2"/>
        <v>105.86610616520804</v>
      </c>
      <c r="H14" s="318">
        <f t="shared" si="2"/>
        <v>104.51838122792496</v>
      </c>
      <c r="I14" s="319">
        <f t="shared" si="2"/>
        <v>110.90799206293252</v>
      </c>
      <c r="J14" s="320">
        <f t="shared" si="2"/>
        <v>97.620216464171492</v>
      </c>
      <c r="K14" s="321">
        <f t="shared" si="2"/>
        <v>102.439507815054</v>
      </c>
      <c r="L14" s="322">
        <f t="shared" si="2"/>
        <v>102.54315163846468</v>
      </c>
      <c r="M14" s="322">
        <f>'[2]1.df13-18-б'!MS12*100</f>
        <v>103.28487727235465</v>
      </c>
      <c r="AC14" s="289"/>
      <c r="AD14" s="289"/>
      <c r="AE14" s="289"/>
      <c r="AF14" s="289"/>
      <c r="AG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</row>
    <row r="15" spans="1:45" ht="18.75" x14ac:dyDescent="0.15">
      <c r="A15" s="323" t="s">
        <v>106</v>
      </c>
      <c r="B15" s="324">
        <f t="shared" ref="B15:L15" si="3">B170</f>
        <v>124.18395724892</v>
      </c>
      <c r="C15" s="324">
        <f t="shared" si="3"/>
        <v>80.224545727681473</v>
      </c>
      <c r="D15" s="324">
        <f t="shared" si="3"/>
        <v>117.44607669999516</v>
      </c>
      <c r="E15" s="324">
        <f t="shared" si="3"/>
        <v>131.72484418732176</v>
      </c>
      <c r="F15" s="324">
        <f t="shared" si="3"/>
        <v>120.9602615657255</v>
      </c>
      <c r="G15" s="324">
        <f t="shared" si="3"/>
        <v>105.83259429409924</v>
      </c>
      <c r="H15" s="324">
        <f t="shared" si="3"/>
        <v>105.10289420262112</v>
      </c>
      <c r="I15" s="325">
        <f t="shared" si="3"/>
        <v>109.45737445119188</v>
      </c>
      <c r="J15" s="326">
        <f t="shared" si="3"/>
        <v>99.191366158446357</v>
      </c>
      <c r="K15" s="327">
        <f t="shared" si="3"/>
        <v>102.37756108650393</v>
      </c>
      <c r="L15" s="328">
        <f t="shared" si="3"/>
        <v>102.58698270018894</v>
      </c>
      <c r="M15" s="328">
        <f>'[2]1.df13-18-б'!DV12*100</f>
        <v>102.75194945109682</v>
      </c>
      <c r="AC15" s="289"/>
      <c r="AD15" s="289"/>
      <c r="AE15" s="289"/>
      <c r="AF15" s="289"/>
      <c r="AG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</row>
    <row r="16" spans="1:45" ht="16.5" x14ac:dyDescent="0.15">
      <c r="A16" s="335" t="s">
        <v>107</v>
      </c>
      <c r="B16" s="314"/>
      <c r="C16" s="314"/>
      <c r="D16" s="314"/>
      <c r="E16" s="314"/>
      <c r="F16" s="314"/>
      <c r="G16" s="314"/>
      <c r="H16" s="314"/>
      <c r="I16" s="315"/>
      <c r="J16" s="336"/>
      <c r="K16" s="337"/>
      <c r="L16" s="338"/>
      <c r="M16" s="338"/>
      <c r="AC16" s="289"/>
      <c r="AD16" s="289"/>
      <c r="AE16" s="289"/>
      <c r="AF16" s="289"/>
      <c r="AG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</row>
    <row r="17" spans="1:45" ht="18.75" x14ac:dyDescent="0.15">
      <c r="A17" s="317" t="s">
        <v>105</v>
      </c>
      <c r="B17" s="318">
        <f t="shared" ref="B17:L17" si="4">B121</f>
        <v>116.15586408065978</v>
      </c>
      <c r="C17" s="318">
        <f t="shared" si="4"/>
        <v>78.718629736395627</v>
      </c>
      <c r="D17" s="318">
        <f t="shared" si="4"/>
        <v>116.776826630538</v>
      </c>
      <c r="E17" s="318">
        <f t="shared" si="4"/>
        <v>126.05761499215113</v>
      </c>
      <c r="F17" s="318">
        <f t="shared" si="4"/>
        <v>110.83821682404702</v>
      </c>
      <c r="G17" s="318">
        <f t="shared" si="4"/>
        <v>106.61375605381626</v>
      </c>
      <c r="H17" s="318">
        <f t="shared" si="4"/>
        <v>104.49466271291099</v>
      </c>
      <c r="I17" s="319">
        <f t="shared" si="4"/>
        <v>110.75078724775945</v>
      </c>
      <c r="J17" s="320">
        <f t="shared" si="4"/>
        <v>95.350569426616886</v>
      </c>
      <c r="K17" s="321">
        <f t="shared" si="4"/>
        <v>101.90482886502683</v>
      </c>
      <c r="L17" s="322">
        <f t="shared" si="4"/>
        <v>102.24796485457009</v>
      </c>
      <c r="M17" s="322">
        <f>'[2]1.df13-18-б'!MS13*100</f>
        <v>103.07217633950103</v>
      </c>
      <c r="AC17" s="289"/>
      <c r="AD17" s="289"/>
      <c r="AE17" s="289"/>
      <c r="AF17" s="289"/>
      <c r="AG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</row>
    <row r="18" spans="1:45" ht="18.75" x14ac:dyDescent="0.15">
      <c r="A18" s="323" t="s">
        <v>106</v>
      </c>
      <c r="B18" s="324">
        <f t="shared" ref="B18:L18" si="5">B171</f>
        <v>125.43175346188764</v>
      </c>
      <c r="C18" s="324">
        <f t="shared" si="5"/>
        <v>80.061946480751118</v>
      </c>
      <c r="D18" s="324">
        <f t="shared" si="5"/>
        <v>118.33677048246381</v>
      </c>
      <c r="E18" s="324">
        <f t="shared" si="5"/>
        <v>132.80098425364434</v>
      </c>
      <c r="F18" s="324">
        <f t="shared" si="5"/>
        <v>123.66108392080632</v>
      </c>
      <c r="G18" s="324">
        <f t="shared" si="5"/>
        <v>105.87655451670959</v>
      </c>
      <c r="H18" s="324">
        <f t="shared" si="5"/>
        <v>105.99965002378188</v>
      </c>
      <c r="I18" s="325">
        <f t="shared" si="5"/>
        <v>109.08807749299363</v>
      </c>
      <c r="J18" s="326">
        <f t="shared" si="5"/>
        <v>98.015944901338287</v>
      </c>
      <c r="K18" s="327">
        <f t="shared" si="5"/>
        <v>101.48650371894918</v>
      </c>
      <c r="L18" s="328">
        <f t="shared" si="5"/>
        <v>102.19392447342011</v>
      </c>
      <c r="M18" s="328">
        <f>'[2]1.df13-18-б'!DV13*100</f>
        <v>102.48601948717189</v>
      </c>
      <c r="AC18" s="289"/>
      <c r="AD18" s="289"/>
      <c r="AE18" s="289"/>
      <c r="AF18" s="289"/>
      <c r="AG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</row>
    <row r="19" spans="1:45" ht="33" x14ac:dyDescent="0.15">
      <c r="A19" s="335" t="s">
        <v>108</v>
      </c>
      <c r="B19" s="314"/>
      <c r="C19" s="314"/>
      <c r="D19" s="314"/>
      <c r="E19" s="314"/>
      <c r="F19" s="314"/>
      <c r="G19" s="314"/>
      <c r="H19" s="314"/>
      <c r="I19" s="315"/>
      <c r="J19" s="336"/>
      <c r="K19" s="337"/>
      <c r="L19" s="338"/>
      <c r="M19" s="338"/>
      <c r="AC19" s="289"/>
      <c r="AD19" s="289"/>
      <c r="AE19" s="289"/>
      <c r="AF19" s="289"/>
      <c r="AG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</row>
    <row r="20" spans="1:45" ht="18.75" x14ac:dyDescent="0.15">
      <c r="A20" s="317" t="s">
        <v>105</v>
      </c>
      <c r="B20" s="318">
        <f t="shared" ref="B20:L20" si="6">B123</f>
        <v>113.32371993955354</v>
      </c>
      <c r="C20" s="318">
        <f t="shared" si="6"/>
        <v>99.38276162983037</v>
      </c>
      <c r="D20" s="318">
        <f t="shared" si="6"/>
        <v>115.65857861357614</v>
      </c>
      <c r="E20" s="318">
        <f t="shared" si="6"/>
        <v>126.12407672562118</v>
      </c>
      <c r="F20" s="318">
        <f t="shared" si="6"/>
        <v>112.50153873473781</v>
      </c>
      <c r="G20" s="318">
        <f t="shared" si="6"/>
        <v>107.64727524091336</v>
      </c>
      <c r="H20" s="318">
        <f t="shared" si="6"/>
        <v>104.85608401459905</v>
      </c>
      <c r="I20" s="319">
        <f t="shared" si="6"/>
        <v>110.04696318155315</v>
      </c>
      <c r="J20" s="320">
        <f t="shared" si="6"/>
        <v>95.019537693423572</v>
      </c>
      <c r="K20" s="321">
        <f t="shared" si="6"/>
        <v>101.63713242741888</v>
      </c>
      <c r="L20" s="322">
        <f t="shared" si="6"/>
        <v>102.14721337609853</v>
      </c>
      <c r="M20" s="322">
        <f>'[2]1.df13-18-б'!MS14*100</f>
        <v>103.02271003109897</v>
      </c>
      <c r="AC20" s="289"/>
      <c r="AD20" s="289"/>
      <c r="AE20" s="289"/>
      <c r="AF20" s="289"/>
      <c r="AG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</row>
    <row r="21" spans="1:45" ht="18.75" x14ac:dyDescent="0.15">
      <c r="A21" s="323" t="s">
        <v>106</v>
      </c>
      <c r="B21" s="324">
        <f t="shared" ref="B21:L21" si="7">B173</f>
        <v>124.09287408825898</v>
      </c>
      <c r="C21" s="324">
        <f t="shared" si="7"/>
        <v>83.332444844090489</v>
      </c>
      <c r="D21" s="324">
        <f t="shared" si="7"/>
        <v>115.65820409870385</v>
      </c>
      <c r="E21" s="324">
        <f t="shared" si="7"/>
        <v>130.40069079521444</v>
      </c>
      <c r="F21" s="324">
        <f t="shared" si="7"/>
        <v>127.14217901808034</v>
      </c>
      <c r="G21" s="324">
        <f t="shared" si="7"/>
        <v>107.18866193892282</v>
      </c>
      <c r="H21" s="324">
        <f t="shared" si="7"/>
        <v>108.94322457225465</v>
      </c>
      <c r="I21" s="325">
        <f t="shared" si="7"/>
        <v>108.99055425390839</v>
      </c>
      <c r="J21" s="326">
        <f t="shared" si="7"/>
        <v>97.236989512179179</v>
      </c>
      <c r="K21" s="327">
        <f t="shared" si="7"/>
        <v>101.11399034884445</v>
      </c>
      <c r="L21" s="328">
        <f t="shared" si="7"/>
        <v>101.94928353288783</v>
      </c>
      <c r="M21" s="328">
        <f>'[2]1.df13-18-б'!DV14*100</f>
        <v>102.39704726908565</v>
      </c>
      <c r="AC21" s="289"/>
      <c r="AD21" s="289"/>
      <c r="AE21" s="289"/>
      <c r="AF21" s="289"/>
      <c r="AG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</row>
    <row r="22" spans="1:45" ht="42.6" hidden="1" customHeight="1" outlineLevel="1" x14ac:dyDescent="0.15">
      <c r="A22" s="339" t="s">
        <v>109</v>
      </c>
      <c r="B22" s="324"/>
      <c r="C22" s="324"/>
      <c r="D22" s="324"/>
      <c r="E22" s="324"/>
      <c r="F22" s="324"/>
      <c r="G22" s="324"/>
      <c r="H22" s="324"/>
      <c r="I22" s="340">
        <f>'[2]1.df13-18-б'!IA15*100</f>
        <v>87.773203136990546</v>
      </c>
      <c r="J22" s="341">
        <f>'[2]1.df13-18-б'!JK15*100</f>
        <v>0</v>
      </c>
      <c r="K22" s="342">
        <f>'[2]1.df13-18-б'!LA15*100</f>
        <v>0</v>
      </c>
      <c r="L22" s="343">
        <f>'[2]1.df13-18-б'!LW15*100</f>
        <v>101.6498868781952</v>
      </c>
      <c r="M22" s="343">
        <f>'[2]1.df13-18-б'!DV15*100</f>
        <v>0</v>
      </c>
      <c r="AC22" s="289"/>
      <c r="AD22" s="289"/>
      <c r="AE22" s="289"/>
      <c r="AF22" s="289"/>
      <c r="AG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</row>
    <row r="23" spans="1:45" ht="34.5" hidden="1" outlineLevel="1" x14ac:dyDescent="0.15">
      <c r="A23" s="344" t="s">
        <v>110</v>
      </c>
      <c r="B23" s="324"/>
      <c r="C23" s="324"/>
      <c r="D23" s="324"/>
      <c r="E23" s="324"/>
      <c r="F23" s="324"/>
      <c r="G23" s="324"/>
      <c r="H23" s="324"/>
      <c r="I23" s="345">
        <f>'[2]1.df13-18-б'!IA16*100</f>
        <v>80.579612963202337</v>
      </c>
      <c r="J23" s="326">
        <f>'[2]1.df13-18-б'!JK16*100</f>
        <v>0</v>
      </c>
      <c r="K23" s="327">
        <f>'[2]1.df13-18-б'!LA16*100</f>
        <v>0</v>
      </c>
      <c r="L23" s="328">
        <f>'[2]1.df13-18-б'!LW16*100</f>
        <v>102.22403886846104</v>
      </c>
      <c r="M23" s="328">
        <f>'[2]1.df13-18-б'!DV16*100</f>
        <v>0</v>
      </c>
      <c r="AC23" s="289"/>
      <c r="AD23" s="289"/>
      <c r="AE23" s="289"/>
      <c r="AF23" s="289"/>
      <c r="AG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</row>
    <row r="24" spans="1:45" ht="16.5" collapsed="1" x14ac:dyDescent="0.15">
      <c r="A24" s="335" t="s">
        <v>111</v>
      </c>
      <c r="B24" s="314"/>
      <c r="C24" s="314"/>
      <c r="D24" s="314"/>
      <c r="E24" s="314"/>
      <c r="F24" s="314"/>
      <c r="G24" s="314"/>
      <c r="H24" s="314"/>
      <c r="I24" s="315"/>
      <c r="J24" s="336"/>
      <c r="K24" s="337"/>
      <c r="L24" s="338"/>
      <c r="M24" s="338"/>
      <c r="AC24" s="289"/>
      <c r="AD24" s="289"/>
      <c r="AE24" s="289"/>
      <c r="AF24" s="289"/>
      <c r="AG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</row>
    <row r="25" spans="1:45" ht="18.75" x14ac:dyDescent="0.15">
      <c r="A25" s="317" t="s">
        <v>105</v>
      </c>
      <c r="B25" s="318">
        <f t="shared" ref="B25:L25" si="8">B124</f>
        <v>109.88499152595057</v>
      </c>
      <c r="C25" s="318">
        <f t="shared" si="8"/>
        <v>97.236954596314078</v>
      </c>
      <c r="D25" s="318">
        <f t="shared" si="8"/>
        <v>115.99575932288776</v>
      </c>
      <c r="E25" s="318">
        <f t="shared" si="8"/>
        <v>127.81065649045861</v>
      </c>
      <c r="F25" s="318">
        <f t="shared" si="8"/>
        <v>108.15619207911192</v>
      </c>
      <c r="G25" s="318">
        <f t="shared" si="8"/>
        <v>105.89011313766517</v>
      </c>
      <c r="H25" s="318">
        <f t="shared" si="8"/>
        <v>106.68987907616578</v>
      </c>
      <c r="I25" s="319">
        <f t="shared" si="8"/>
        <v>110.1646978014374</v>
      </c>
      <c r="J25" s="320">
        <f t="shared" si="8"/>
        <v>94.932879687351644</v>
      </c>
      <c r="K25" s="321">
        <f t="shared" si="8"/>
        <v>101.52915253697252</v>
      </c>
      <c r="L25" s="322">
        <f t="shared" si="8"/>
        <v>101.95244662536173</v>
      </c>
      <c r="M25" s="322">
        <f>'[2]1.df13-18-б'!MS17*100</f>
        <v>102.96102942375602</v>
      </c>
      <c r="AC25" s="289"/>
      <c r="AD25" s="289"/>
      <c r="AE25" s="289"/>
      <c r="AF25" s="289"/>
      <c r="AG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</row>
    <row r="26" spans="1:45" ht="18.75" x14ac:dyDescent="0.15">
      <c r="A26" s="323" t="s">
        <v>106</v>
      </c>
      <c r="B26" s="324">
        <f t="shared" ref="B26:L26" si="9">B174</f>
        <v>123.74461886997028</v>
      </c>
      <c r="C26" s="324">
        <f t="shared" si="9"/>
        <v>79.630337273159356</v>
      </c>
      <c r="D26" s="324">
        <f t="shared" si="9"/>
        <v>122.52407293056878</v>
      </c>
      <c r="E26" s="324">
        <f t="shared" si="9"/>
        <v>133.10956085958944</v>
      </c>
      <c r="F26" s="324">
        <f t="shared" si="9"/>
        <v>120.28711914095665</v>
      </c>
      <c r="G26" s="324">
        <f t="shared" si="9"/>
        <v>100.77678666629272</v>
      </c>
      <c r="H26" s="324">
        <f t="shared" si="9"/>
        <v>109.61247592470782</v>
      </c>
      <c r="I26" s="325">
        <f t="shared" si="9"/>
        <v>109.95595775863471</v>
      </c>
      <c r="J26" s="326">
        <f t="shared" si="9"/>
        <v>96.738717508544255</v>
      </c>
      <c r="K26" s="327">
        <f t="shared" si="9"/>
        <v>101.14475102095106</v>
      </c>
      <c r="L26" s="328">
        <f t="shared" si="9"/>
        <v>101.65252704096331</v>
      </c>
      <c r="M26" s="328">
        <f>'[2]1.df13-18-б'!DV17*100</f>
        <v>102.24784845036261</v>
      </c>
      <c r="AC26" s="289"/>
      <c r="AD26" s="289"/>
      <c r="AE26" s="289"/>
      <c r="AF26" s="289"/>
      <c r="AG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</row>
    <row r="27" spans="1:45" ht="18.75" hidden="1" outlineLevel="1" x14ac:dyDescent="0.15">
      <c r="A27" s="346" t="s">
        <v>112</v>
      </c>
      <c r="B27" s="347"/>
      <c r="C27" s="347"/>
      <c r="D27" s="347"/>
      <c r="E27" s="347"/>
      <c r="F27" s="347"/>
      <c r="G27" s="347"/>
      <c r="H27" s="347"/>
      <c r="I27" s="340">
        <f>'[2]1.df13-18-б'!IA20*100</f>
        <v>82.430937515987409</v>
      </c>
      <c r="J27" s="341">
        <f>'[2]1.df13-18-б'!JK20*100</f>
        <v>72.7945276099138</v>
      </c>
      <c r="K27" s="342">
        <f>'[2]1.df13-18-б'!LA20*100</f>
        <v>99.821402712839031</v>
      </c>
      <c r="L27" s="343">
        <f>'[2]1.df13-18-б'!LW20*100</f>
        <v>99.933182504260259</v>
      </c>
      <c r="M27" s="343"/>
      <c r="AC27" s="289"/>
      <c r="AD27" s="289"/>
      <c r="AE27" s="289"/>
      <c r="AF27" s="289"/>
      <c r="AG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</row>
    <row r="28" spans="1:45" s="351" customFormat="1" ht="34.5" hidden="1" outlineLevel="1" x14ac:dyDescent="0.15">
      <c r="A28" s="344" t="s">
        <v>113</v>
      </c>
      <c r="B28" s="348"/>
      <c r="C28" s="348"/>
      <c r="D28" s="348"/>
      <c r="E28" s="348"/>
      <c r="F28" s="348"/>
      <c r="G28" s="348"/>
      <c r="H28" s="348"/>
      <c r="I28" s="345">
        <f>'[2]1.df13-18-б'!IA21*100</f>
        <v>74.774516204002921</v>
      </c>
      <c r="J28" s="326">
        <f>'[2]1.df13-18-б'!JK21*100</f>
        <v>96.493635876906069</v>
      </c>
      <c r="K28" s="327">
        <f>'[2]1.df13-18-б'!LA21*100</f>
        <v>100.73949347470241</v>
      </c>
      <c r="L28" s="328">
        <f>'[2]1.df13-18-б'!LW21*100</f>
        <v>101.60504858557628</v>
      </c>
      <c r="M28" s="328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50"/>
      <c r="Y28" s="349"/>
      <c r="Z28" s="349"/>
      <c r="AA28" s="349"/>
      <c r="AB28" s="349"/>
      <c r="AC28" s="349"/>
      <c r="AD28" s="349"/>
      <c r="AE28" s="349"/>
      <c r="AF28" s="349"/>
      <c r="AG28" s="349"/>
      <c r="AI28" s="350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</row>
    <row r="29" spans="1:45" ht="33" collapsed="1" x14ac:dyDescent="0.15">
      <c r="A29" s="335" t="s">
        <v>59</v>
      </c>
      <c r="B29" s="314"/>
      <c r="C29" s="314"/>
      <c r="D29" s="314"/>
      <c r="E29" s="314"/>
      <c r="F29" s="314"/>
      <c r="G29" s="314"/>
      <c r="H29" s="314"/>
      <c r="I29" s="315"/>
      <c r="J29" s="336"/>
      <c r="K29" s="337"/>
      <c r="L29" s="338"/>
      <c r="M29" s="338"/>
      <c r="AC29" s="289"/>
      <c r="AD29" s="289"/>
      <c r="AE29" s="289"/>
      <c r="AF29" s="289"/>
      <c r="AG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</row>
    <row r="30" spans="1:45" ht="18.75" x14ac:dyDescent="0.15">
      <c r="A30" s="317" t="s">
        <v>105</v>
      </c>
      <c r="B30" s="318">
        <f t="shared" ref="B30:L30" si="10">B125</f>
        <v>155.15496333980204</v>
      </c>
      <c r="C30" s="318">
        <f t="shared" si="10"/>
        <v>79.338923300223783</v>
      </c>
      <c r="D30" s="318">
        <f t="shared" si="10"/>
        <v>126.95260577800404</v>
      </c>
      <c r="E30" s="318">
        <f t="shared" si="10"/>
        <v>123.28251058362267</v>
      </c>
      <c r="F30" s="318">
        <f t="shared" si="10"/>
        <v>95.602835140990408</v>
      </c>
      <c r="G30" s="318">
        <f t="shared" si="10"/>
        <v>93.075918530538715</v>
      </c>
      <c r="H30" s="318">
        <f t="shared" si="10"/>
        <v>99.339106092653651</v>
      </c>
      <c r="I30" s="319">
        <f t="shared" si="10"/>
        <v>120.87677885146537</v>
      </c>
      <c r="J30" s="320">
        <f t="shared" si="10"/>
        <v>98.969323555049883</v>
      </c>
      <c r="K30" s="321">
        <f t="shared" si="10"/>
        <v>102.62567493875976</v>
      </c>
      <c r="L30" s="352">
        <f t="shared" si="10"/>
        <v>103.40995049482868</v>
      </c>
      <c r="M30" s="322">
        <f>'[2]1.df13-18-б'!MS23*100</f>
        <v>103.49774718506251</v>
      </c>
      <c r="AC30" s="289"/>
      <c r="AD30" s="289"/>
      <c r="AE30" s="289"/>
      <c r="AF30" s="289"/>
      <c r="AG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</row>
    <row r="31" spans="1:45" ht="18.75" x14ac:dyDescent="0.15">
      <c r="A31" s="323" t="s">
        <v>106</v>
      </c>
      <c r="B31" s="324">
        <f t="shared" ref="B31:L31" si="11">B175</f>
        <v>169.87226485603057</v>
      </c>
      <c r="C31" s="324">
        <f t="shared" si="11"/>
        <v>74.464918327786464</v>
      </c>
      <c r="D31" s="324">
        <f t="shared" si="11"/>
        <v>134.47094374229394</v>
      </c>
      <c r="E31" s="324">
        <f t="shared" si="11"/>
        <v>137.5877086146173</v>
      </c>
      <c r="F31" s="324">
        <f t="shared" si="11"/>
        <v>92.514667466412305</v>
      </c>
      <c r="G31" s="324">
        <f t="shared" si="11"/>
        <v>90.008485974538658</v>
      </c>
      <c r="H31" s="324">
        <f t="shared" si="11"/>
        <v>99.368921726583153</v>
      </c>
      <c r="I31" s="325">
        <f t="shared" si="11"/>
        <v>115.90844386135117</v>
      </c>
      <c r="J31" s="326">
        <f t="shared" si="11"/>
        <v>105.72616457805812</v>
      </c>
      <c r="K31" s="327">
        <f t="shared" si="11"/>
        <v>102.6029970205371</v>
      </c>
      <c r="L31" s="353">
        <f t="shared" si="11"/>
        <v>103.14250657801753</v>
      </c>
      <c r="M31" s="328">
        <f>'[2]1.df13-18-б'!DV23*100</f>
        <v>103.47939214338817</v>
      </c>
      <c r="AC31" s="289"/>
      <c r="AD31" s="289"/>
      <c r="AE31" s="289"/>
      <c r="AF31" s="289"/>
      <c r="AG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</row>
    <row r="32" spans="1:45" ht="18.75" x14ac:dyDescent="0.2">
      <c r="A32" s="354" t="s">
        <v>114</v>
      </c>
      <c r="B32" s="355"/>
      <c r="C32" s="355"/>
      <c r="D32" s="355"/>
      <c r="E32" s="355"/>
      <c r="F32" s="355"/>
      <c r="G32" s="355"/>
      <c r="H32" s="355"/>
      <c r="I32" s="356"/>
      <c r="J32" s="357"/>
      <c r="K32" s="358"/>
      <c r="L32" s="359"/>
      <c r="M32" s="359"/>
      <c r="AC32" s="289"/>
      <c r="AD32" s="289"/>
      <c r="AE32" s="289"/>
      <c r="AF32" s="289"/>
      <c r="AG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</row>
    <row r="33" spans="1:45" ht="18.75" x14ac:dyDescent="0.15">
      <c r="A33" s="323" t="s">
        <v>106</v>
      </c>
      <c r="B33" s="324">
        <f t="shared" ref="B33:L33" si="12">B176</f>
        <v>130.5830159730159</v>
      </c>
      <c r="C33" s="324">
        <f t="shared" si="12"/>
        <v>103.02640044548102</v>
      </c>
      <c r="D33" s="324">
        <f t="shared" si="12"/>
        <v>105.82852955478366</v>
      </c>
      <c r="E33" s="324">
        <f t="shared" si="12"/>
        <v>131.09600151235102</v>
      </c>
      <c r="F33" s="324">
        <f t="shared" si="12"/>
        <v>110.59122989564978</v>
      </c>
      <c r="G33" s="324">
        <f t="shared" si="12"/>
        <v>106.64752246267371</v>
      </c>
      <c r="H33" s="324">
        <f t="shared" si="12"/>
        <v>104.46545034838184</v>
      </c>
      <c r="I33" s="325">
        <f t="shared" si="12"/>
        <v>100.19288522668894</v>
      </c>
      <c r="J33" s="326">
        <f t="shared" si="12"/>
        <v>100.86803029815847</v>
      </c>
      <c r="K33" s="327">
        <f t="shared" si="12"/>
        <v>104.20270476714657</v>
      </c>
      <c r="L33" s="328">
        <f t="shared" si="12"/>
        <v>104.31611343966847</v>
      </c>
      <c r="M33" s="353">
        <f>'[2]4.уг-маз'!GJ18</f>
        <v>104.29772356399344</v>
      </c>
      <c r="AC33" s="289"/>
      <c r="AD33" s="289"/>
      <c r="AE33" s="289"/>
      <c r="AF33" s="289"/>
      <c r="AG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</row>
    <row r="34" spans="1:45" ht="16.5" x14ac:dyDescent="0.15">
      <c r="A34" s="335" t="s">
        <v>115</v>
      </c>
      <c r="B34" s="314"/>
      <c r="C34" s="314"/>
      <c r="D34" s="314"/>
      <c r="E34" s="314"/>
      <c r="F34" s="314"/>
      <c r="G34" s="314"/>
      <c r="H34" s="314"/>
      <c r="I34" s="315"/>
      <c r="J34" s="336"/>
      <c r="K34" s="337"/>
      <c r="L34" s="338"/>
      <c r="M34" s="338"/>
      <c r="AC34" s="289"/>
      <c r="AD34" s="289"/>
      <c r="AE34" s="289"/>
      <c r="AF34" s="289"/>
      <c r="AG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</row>
    <row r="35" spans="1:45" ht="18.75" x14ac:dyDescent="0.15">
      <c r="A35" s="317" t="s">
        <v>105</v>
      </c>
      <c r="B35" s="318">
        <f t="shared" ref="B35:L35" si="13">B128</f>
        <v>120.40543976000623</v>
      </c>
      <c r="C35" s="318">
        <f t="shared" si="13"/>
        <v>93.132347221273122</v>
      </c>
      <c r="D35" s="318">
        <f t="shared" si="13"/>
        <v>135.68027604293934</v>
      </c>
      <c r="E35" s="318">
        <f t="shared" si="13"/>
        <v>124.75737265997311</v>
      </c>
      <c r="F35" s="318">
        <f t="shared" si="13"/>
        <v>102.51431646584273</v>
      </c>
      <c r="G35" s="318">
        <f t="shared" si="13"/>
        <v>100.24225231659447</v>
      </c>
      <c r="H35" s="318">
        <f t="shared" si="13"/>
        <v>104.77814595630481</v>
      </c>
      <c r="I35" s="319">
        <f t="shared" si="13"/>
        <v>113.36482616649342</v>
      </c>
      <c r="J35" s="320">
        <f t="shared" si="13"/>
        <v>115.85508841336036</v>
      </c>
      <c r="K35" s="321">
        <f t="shared" si="13"/>
        <v>105.98616587529735</v>
      </c>
      <c r="L35" s="322">
        <f t="shared" si="13"/>
        <v>104.36863123510258</v>
      </c>
      <c r="M35" s="322">
        <f>'[2]1.df13-18-б'!MS25*100</f>
        <v>104.60060304561807</v>
      </c>
      <c r="AC35" s="289"/>
      <c r="AD35" s="289"/>
      <c r="AE35" s="289"/>
      <c r="AF35" s="289"/>
      <c r="AG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</row>
    <row r="36" spans="1:45" ht="18.75" x14ac:dyDescent="0.15">
      <c r="A36" s="323" t="s">
        <v>106</v>
      </c>
      <c r="B36" s="324">
        <f t="shared" ref="B36:L36" si="14">B178</f>
        <v>112.77045159725709</v>
      </c>
      <c r="C36" s="324">
        <f t="shared" si="14"/>
        <v>87.64501411392817</v>
      </c>
      <c r="D36" s="324">
        <f t="shared" si="14"/>
        <v>126.65662924347004</v>
      </c>
      <c r="E36" s="324">
        <f t="shared" si="14"/>
        <v>122.25402909984784</v>
      </c>
      <c r="F36" s="324">
        <f t="shared" si="14"/>
        <v>101.20507360552709</v>
      </c>
      <c r="G36" s="324">
        <f t="shared" si="14"/>
        <v>101.81352089850621</v>
      </c>
      <c r="H36" s="324">
        <f t="shared" si="14"/>
        <v>98.875380175547093</v>
      </c>
      <c r="I36" s="325">
        <f t="shared" si="14"/>
        <v>119.84724340387022</v>
      </c>
      <c r="J36" s="326">
        <f t="shared" si="14"/>
        <v>107.24769244936894</v>
      </c>
      <c r="K36" s="327">
        <f t="shared" si="14"/>
        <v>106.45733771979329</v>
      </c>
      <c r="L36" s="328">
        <f t="shared" si="14"/>
        <v>104.63585446856956</v>
      </c>
      <c r="M36" s="328">
        <f>'[2]1.df13-18-б'!DV25*100</f>
        <v>104.80306595045337</v>
      </c>
      <c r="AC36" s="289"/>
      <c r="AD36" s="289"/>
      <c r="AE36" s="289"/>
      <c r="AF36" s="289"/>
      <c r="AG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</row>
    <row r="37" spans="1:45" ht="16.5" x14ac:dyDescent="0.15">
      <c r="A37" s="313" t="s">
        <v>116</v>
      </c>
      <c r="B37" s="314"/>
      <c r="C37" s="314"/>
      <c r="D37" s="314"/>
      <c r="E37" s="314"/>
      <c r="F37" s="314"/>
      <c r="G37" s="314"/>
      <c r="H37" s="314"/>
      <c r="I37" s="315"/>
      <c r="J37" s="336"/>
      <c r="K37" s="337"/>
      <c r="L37" s="338"/>
      <c r="M37" s="338"/>
      <c r="AC37" s="289"/>
      <c r="AD37" s="289"/>
      <c r="AE37" s="289"/>
      <c r="AF37" s="289"/>
      <c r="AG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</row>
    <row r="38" spans="1:45" ht="18.75" x14ac:dyDescent="0.15">
      <c r="A38" s="317" t="s">
        <v>105</v>
      </c>
      <c r="B38" s="318">
        <f t="shared" ref="B38:L38" si="15">B129</f>
        <v>115.15824727946151</v>
      </c>
      <c r="C38" s="318">
        <f t="shared" si="15"/>
        <v>94.270559630422952</v>
      </c>
      <c r="D38" s="318">
        <f t="shared" si="15"/>
        <v>143.49954069382528</v>
      </c>
      <c r="E38" s="318">
        <f t="shared" si="15"/>
        <v>127.30625094147329</v>
      </c>
      <c r="F38" s="318">
        <f t="shared" si="15"/>
        <v>95.327585445175202</v>
      </c>
      <c r="G38" s="318">
        <f t="shared" si="15"/>
        <v>94.308215774136869</v>
      </c>
      <c r="H38" s="318">
        <f t="shared" si="15"/>
        <v>102.4362217274751</v>
      </c>
      <c r="I38" s="319">
        <f t="shared" si="15"/>
        <v>114.82512456481722</v>
      </c>
      <c r="J38" s="320">
        <f t="shared" si="15"/>
        <v>111.71998831213013</v>
      </c>
      <c r="K38" s="321">
        <f t="shared" si="15"/>
        <v>106.25077643060106</v>
      </c>
      <c r="L38" s="322">
        <f t="shared" si="15"/>
        <v>104.38337381099254</v>
      </c>
      <c r="M38" s="352">
        <f>'[2]1.df13-18-б'!MS26*100</f>
        <v>104.74338174523309</v>
      </c>
      <c r="AC38" s="289"/>
      <c r="AD38" s="289"/>
      <c r="AE38" s="289"/>
      <c r="AF38" s="289"/>
      <c r="AG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</row>
    <row r="39" spans="1:45" ht="18.75" x14ac:dyDescent="0.15">
      <c r="A39" s="323" t="s">
        <v>117</v>
      </c>
      <c r="B39" s="324">
        <f t="shared" ref="B39:L39" si="16">B179</f>
        <v>109.35624030727405</v>
      </c>
      <c r="C39" s="324">
        <f t="shared" si="16"/>
        <v>81.102256032874322</v>
      </c>
      <c r="D39" s="324">
        <f t="shared" si="16"/>
        <v>145.09301315440362</v>
      </c>
      <c r="E39" s="324">
        <f t="shared" si="16"/>
        <v>129.98487693423803</v>
      </c>
      <c r="F39" s="324">
        <f t="shared" si="16"/>
        <v>96.96589826259131</v>
      </c>
      <c r="G39" s="324">
        <f t="shared" si="16"/>
        <v>97.30799338210366</v>
      </c>
      <c r="H39" s="324">
        <f t="shared" si="16"/>
        <v>98.48707628172302</v>
      </c>
      <c r="I39" s="325">
        <f t="shared" si="16"/>
        <v>122.10333777580344</v>
      </c>
      <c r="J39" s="326">
        <f t="shared" si="16"/>
        <v>105.59792948887512</v>
      </c>
      <c r="K39" s="327">
        <f t="shared" si="16"/>
        <v>106.90750840529427</v>
      </c>
      <c r="L39" s="328">
        <f t="shared" si="16"/>
        <v>104.68752261161553</v>
      </c>
      <c r="M39" s="328">
        <f>'[2]1.df13-18-б'!DV26*100</f>
        <v>104.87257174508726</v>
      </c>
      <c r="AC39" s="289"/>
      <c r="AD39" s="289"/>
      <c r="AE39" s="289"/>
      <c r="AF39" s="289"/>
      <c r="AG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</row>
    <row r="40" spans="1:45" ht="33" x14ac:dyDescent="0.15">
      <c r="A40" s="313" t="s">
        <v>118</v>
      </c>
      <c r="B40" s="314"/>
      <c r="C40" s="314"/>
      <c r="D40" s="314"/>
      <c r="E40" s="314"/>
      <c r="F40" s="314"/>
      <c r="G40" s="314"/>
      <c r="H40" s="314"/>
      <c r="I40" s="315"/>
      <c r="J40" s="336"/>
      <c r="K40" s="337"/>
      <c r="L40" s="338"/>
      <c r="M40" s="338"/>
      <c r="AC40" s="289"/>
      <c r="AD40" s="289"/>
      <c r="AE40" s="289"/>
      <c r="AF40" s="289"/>
      <c r="AG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</row>
    <row r="41" spans="1:45" ht="18.75" x14ac:dyDescent="0.15">
      <c r="A41" s="317" t="s">
        <v>105</v>
      </c>
      <c r="B41" s="318">
        <f t="shared" ref="B41:L41" si="17">B130</f>
        <v>125.86251161333593</v>
      </c>
      <c r="C41" s="318">
        <f t="shared" si="17"/>
        <v>92.473509013144891</v>
      </c>
      <c r="D41" s="318">
        <f t="shared" si="17"/>
        <v>122.73900416080714</v>
      </c>
      <c r="E41" s="318">
        <f t="shared" si="17"/>
        <v>120.02585925007408</v>
      </c>
      <c r="F41" s="318">
        <f t="shared" si="17"/>
        <v>116.93819643649267</v>
      </c>
      <c r="G41" s="318">
        <f t="shared" si="17"/>
        <v>111.9087248386999</v>
      </c>
      <c r="H41" s="318">
        <f t="shared" si="17"/>
        <v>109.79090142397693</v>
      </c>
      <c r="I41" s="319">
        <f t="shared" si="17"/>
        <v>111.47469410163337</v>
      </c>
      <c r="J41" s="320">
        <f t="shared" si="17"/>
        <v>122.34602145897139</v>
      </c>
      <c r="K41" s="321">
        <f t="shared" si="17"/>
        <v>105.61633441361782</v>
      </c>
      <c r="L41" s="322">
        <f t="shared" si="17"/>
        <v>104.34782007989507</v>
      </c>
      <c r="M41" s="322">
        <f>'[2]1.df13-18-б'!MS27*100</f>
        <v>104.39898277777489</v>
      </c>
      <c r="AC41" s="289"/>
      <c r="AD41" s="289"/>
      <c r="AE41" s="289"/>
      <c r="AF41" s="289"/>
      <c r="AG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</row>
    <row r="42" spans="1:45" ht="18.75" x14ac:dyDescent="0.15">
      <c r="A42" s="323" t="s">
        <v>106</v>
      </c>
      <c r="B42" s="324">
        <f t="shared" ref="B42:L42" si="18">B180</f>
        <v>117.945237798926</v>
      </c>
      <c r="C42" s="324">
        <f t="shared" si="18"/>
        <v>101.98135076868786</v>
      </c>
      <c r="D42" s="324">
        <f t="shared" si="18"/>
        <v>101.72770570375607</v>
      </c>
      <c r="E42" s="324">
        <f t="shared" si="18"/>
        <v>106.14551080149481</v>
      </c>
      <c r="F42" s="324">
        <f t="shared" si="18"/>
        <v>109.98976120206945</v>
      </c>
      <c r="G42" s="324">
        <f t="shared" si="18"/>
        <v>109.34145558426455</v>
      </c>
      <c r="H42" s="324">
        <f t="shared" si="18"/>
        <v>100.16214866675976</v>
      </c>
      <c r="I42" s="325">
        <f t="shared" si="18"/>
        <v>114.07157217874853</v>
      </c>
      <c r="J42" s="326">
        <f t="shared" si="18"/>
        <v>108.52741091655911</v>
      </c>
      <c r="K42" s="327">
        <f t="shared" si="18"/>
        <v>105.41569147562286</v>
      </c>
      <c r="L42" s="328">
        <f t="shared" si="18"/>
        <v>104.52703278613473</v>
      </c>
      <c r="M42" s="328">
        <f>'[2]1.df13-18-б'!DV27*100</f>
        <v>104.65519898477815</v>
      </c>
      <c r="AC42" s="289"/>
      <c r="AD42" s="289"/>
      <c r="AE42" s="289"/>
      <c r="AF42" s="289"/>
      <c r="AG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</row>
    <row r="43" spans="1:45" ht="29.45" customHeight="1" x14ac:dyDescent="0.15">
      <c r="A43" s="335" t="s">
        <v>119</v>
      </c>
      <c r="B43" s="314"/>
      <c r="C43" s="314"/>
      <c r="D43" s="314"/>
      <c r="E43" s="314"/>
      <c r="F43" s="314"/>
      <c r="G43" s="314"/>
      <c r="H43" s="314"/>
      <c r="I43" s="315"/>
      <c r="J43" s="336"/>
      <c r="K43" s="337"/>
      <c r="L43" s="338"/>
      <c r="M43" s="338"/>
      <c r="AC43" s="289"/>
      <c r="AD43" s="289"/>
      <c r="AE43" s="289"/>
      <c r="AF43" s="289"/>
      <c r="AG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</row>
    <row r="44" spans="1:45" ht="18.75" x14ac:dyDescent="0.15">
      <c r="A44" s="317" t="s">
        <v>105</v>
      </c>
      <c r="B44" s="318">
        <f t="shared" ref="B44:L44" si="19">B131</f>
        <v>118.07718383325918</v>
      </c>
      <c r="C44" s="318">
        <f t="shared" si="19"/>
        <v>100.05494181361898</v>
      </c>
      <c r="D44" s="318">
        <f t="shared" si="19"/>
        <v>113.07808171899629</v>
      </c>
      <c r="E44" s="318">
        <f t="shared" si="19"/>
        <v>112.94706442204803</v>
      </c>
      <c r="F44" s="318">
        <f t="shared" si="19"/>
        <v>102.55692770908024</v>
      </c>
      <c r="G44" s="318">
        <f t="shared" si="19"/>
        <v>105.89180672602319</v>
      </c>
      <c r="H44" s="318">
        <f t="shared" si="19"/>
        <v>108.32537293546525</v>
      </c>
      <c r="I44" s="319">
        <f t="shared" si="19"/>
        <v>116.60470188752114</v>
      </c>
      <c r="J44" s="320">
        <f t="shared" si="19"/>
        <v>104.80642046603752</v>
      </c>
      <c r="K44" s="321">
        <f t="shared" si="19"/>
        <v>104.12127652495464</v>
      </c>
      <c r="L44" s="322">
        <f t="shared" si="19"/>
        <v>105.093093692811</v>
      </c>
      <c r="M44" s="322">
        <f>'[2]1.df13-18-б'!MS28*100</f>
        <v>104.31286593178584</v>
      </c>
      <c r="AC44" s="289"/>
      <c r="AD44" s="289"/>
      <c r="AE44" s="289"/>
      <c r="AF44" s="289"/>
      <c r="AG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</row>
    <row r="45" spans="1:45" ht="18.75" x14ac:dyDescent="0.15">
      <c r="A45" s="323" t="s">
        <v>106</v>
      </c>
      <c r="B45" s="324">
        <f t="shared" ref="B45:L45" si="20">B181</f>
        <v>121.54412409666631</v>
      </c>
      <c r="C45" s="324">
        <f t="shared" si="20"/>
        <v>97.647081358109261</v>
      </c>
      <c r="D45" s="324">
        <f t="shared" si="20"/>
        <v>112.26119401435055</v>
      </c>
      <c r="E45" s="324">
        <f t="shared" si="20"/>
        <v>115.27254889603084</v>
      </c>
      <c r="F45" s="324">
        <f t="shared" si="20"/>
        <v>103.56859217357078</v>
      </c>
      <c r="G45" s="324">
        <f t="shared" si="20"/>
        <v>101.89251211000095</v>
      </c>
      <c r="H45" s="324">
        <f t="shared" si="20"/>
        <v>106.0830557687535</v>
      </c>
      <c r="I45" s="325">
        <f t="shared" si="20"/>
        <v>114.13343276430609</v>
      </c>
      <c r="J45" s="326">
        <f t="shared" si="20"/>
        <v>103.88165900766413</v>
      </c>
      <c r="K45" s="327">
        <f t="shared" si="20"/>
        <v>104.5066162530093</v>
      </c>
      <c r="L45" s="328">
        <f t="shared" si="20"/>
        <v>103.90137266384684</v>
      </c>
      <c r="M45" s="328">
        <f>'[2]1.df13-18-б'!DV28*100</f>
        <v>104.24664198085539</v>
      </c>
      <c r="AC45" s="289"/>
      <c r="AD45" s="289"/>
      <c r="AE45" s="289"/>
      <c r="AF45" s="289"/>
      <c r="AG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</row>
    <row r="46" spans="1:45" ht="16.5" x14ac:dyDescent="0.15">
      <c r="A46" s="313" t="s">
        <v>120</v>
      </c>
      <c r="B46" s="314"/>
      <c r="C46" s="314"/>
      <c r="D46" s="314"/>
      <c r="E46" s="314"/>
      <c r="F46" s="314"/>
      <c r="G46" s="314"/>
      <c r="H46" s="314"/>
      <c r="I46" s="315"/>
      <c r="J46" s="336"/>
      <c r="K46" s="337"/>
      <c r="L46" s="338"/>
      <c r="M46" s="338"/>
      <c r="AC46" s="289"/>
      <c r="AD46" s="289"/>
      <c r="AE46" s="289"/>
      <c r="AF46" s="289"/>
      <c r="AG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</row>
    <row r="47" spans="1:45" ht="18.75" x14ac:dyDescent="0.15">
      <c r="A47" s="317" t="s">
        <v>105</v>
      </c>
      <c r="B47" s="318">
        <f t="shared" ref="B47:L47" si="21">B132</f>
        <v>127.58253464546672</v>
      </c>
      <c r="C47" s="318">
        <f t="shared" si="21"/>
        <v>86.404732622509471</v>
      </c>
      <c r="D47" s="318">
        <f t="shared" si="21"/>
        <v>112.23448748219627</v>
      </c>
      <c r="E47" s="318">
        <f t="shared" si="21"/>
        <v>120.20058570998997</v>
      </c>
      <c r="F47" s="318">
        <f t="shared" si="21"/>
        <v>105.83284497108995</v>
      </c>
      <c r="G47" s="318">
        <f t="shared" si="21"/>
        <v>112.82879314586143</v>
      </c>
      <c r="H47" s="318">
        <f t="shared" si="21"/>
        <v>111.25375228401336</v>
      </c>
      <c r="I47" s="319">
        <f t="shared" si="21"/>
        <v>101.83244358035066</v>
      </c>
      <c r="J47" s="320">
        <f t="shared" si="21"/>
        <v>98.16388242594401</v>
      </c>
      <c r="K47" s="321">
        <f t="shared" si="21"/>
        <v>100.54810284983897</v>
      </c>
      <c r="L47" s="322">
        <f t="shared" si="21"/>
        <v>101.60423179207754</v>
      </c>
      <c r="M47" s="322">
        <f>'[2]1.df13-18-б'!MS18*100</f>
        <v>102.79671193196545</v>
      </c>
      <c r="AC47" s="289"/>
      <c r="AD47" s="289"/>
      <c r="AE47" s="289"/>
      <c r="AF47" s="289"/>
      <c r="AG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</row>
    <row r="48" spans="1:45" ht="18.75" x14ac:dyDescent="0.15">
      <c r="A48" s="323" t="s">
        <v>106</v>
      </c>
      <c r="B48" s="324">
        <f t="shared" ref="B48:L48" si="22">B182</f>
        <v>131.46944595352798</v>
      </c>
      <c r="C48" s="324">
        <f t="shared" si="22"/>
        <v>83.53743687745775</v>
      </c>
      <c r="D48" s="324">
        <f t="shared" si="22"/>
        <v>114.79977725721247</v>
      </c>
      <c r="E48" s="324">
        <f t="shared" si="22"/>
        <v>128.83135638996805</v>
      </c>
      <c r="F48" s="324">
        <f t="shared" si="22"/>
        <v>109.28155462309648</v>
      </c>
      <c r="G48" s="324">
        <f t="shared" si="22"/>
        <v>104.4815789851304</v>
      </c>
      <c r="H48" s="324">
        <f t="shared" si="22"/>
        <v>109.89250414095255</v>
      </c>
      <c r="I48" s="325">
        <f t="shared" si="22"/>
        <v>104.33542828240259</v>
      </c>
      <c r="J48" s="326">
        <f t="shared" si="22"/>
        <v>91.985274984553669</v>
      </c>
      <c r="K48" s="327">
        <f t="shared" si="22"/>
        <v>100.739749382341</v>
      </c>
      <c r="L48" s="328">
        <f t="shared" si="22"/>
        <v>101.50168073617485</v>
      </c>
      <c r="M48" s="328">
        <f>'[2]1.df13-18-б'!DV18*100</f>
        <v>102.56101480496389</v>
      </c>
      <c r="AC48" s="289"/>
      <c r="AD48" s="289"/>
      <c r="AE48" s="289"/>
      <c r="AF48" s="289"/>
      <c r="AG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</row>
    <row r="49" spans="1:45" ht="43.9" customHeight="1" x14ac:dyDescent="0.15">
      <c r="A49" s="313" t="s">
        <v>121</v>
      </c>
      <c r="B49" s="314"/>
      <c r="C49" s="314"/>
      <c r="D49" s="314"/>
      <c r="E49" s="314"/>
      <c r="F49" s="314"/>
      <c r="G49" s="314"/>
      <c r="H49" s="314"/>
      <c r="I49" s="315"/>
      <c r="J49" s="336"/>
      <c r="K49" s="337"/>
      <c r="L49" s="338"/>
      <c r="M49" s="338"/>
      <c r="AC49" s="289"/>
      <c r="AD49" s="289"/>
      <c r="AE49" s="289"/>
      <c r="AF49" s="289"/>
      <c r="AG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</row>
    <row r="50" spans="1:45" ht="18.75" x14ac:dyDescent="0.15">
      <c r="A50" s="317" t="s">
        <v>105</v>
      </c>
      <c r="B50" s="318">
        <f t="shared" ref="B50:L50" si="23">B133</f>
        <v>110.67661106788439</v>
      </c>
      <c r="C50" s="318">
        <f t="shared" si="23"/>
        <v>82.511971168512474</v>
      </c>
      <c r="D50" s="318">
        <f t="shared" si="23"/>
        <v>122.55476555789188</v>
      </c>
      <c r="E50" s="318">
        <f t="shared" si="23"/>
        <v>111.9089528334747</v>
      </c>
      <c r="F50" s="318">
        <f t="shared" si="23"/>
        <v>95.101859556582696</v>
      </c>
      <c r="G50" s="318">
        <f t="shared" si="23"/>
        <v>96.118477875979835</v>
      </c>
      <c r="H50" s="318">
        <f t="shared" si="23"/>
        <v>111.27142969114607</v>
      </c>
      <c r="I50" s="319">
        <f t="shared" si="23"/>
        <v>124.89774372748512</v>
      </c>
      <c r="J50" s="320">
        <f t="shared" si="23"/>
        <v>101.99203708029209</v>
      </c>
      <c r="K50" s="321">
        <f t="shared" si="23"/>
        <v>104.2451613318005</v>
      </c>
      <c r="L50" s="322">
        <f t="shared" si="23"/>
        <v>104.51144218731162</v>
      </c>
      <c r="M50" s="322">
        <f>'[2]1.df13-18-б'!MS29*100</f>
        <v>104.60227831839049</v>
      </c>
      <c r="AC50" s="289"/>
      <c r="AD50" s="289"/>
      <c r="AE50" s="289"/>
      <c r="AF50" s="289"/>
      <c r="AG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</row>
    <row r="51" spans="1:45" ht="18.75" x14ac:dyDescent="0.15">
      <c r="A51" s="323" t="s">
        <v>106</v>
      </c>
      <c r="B51" s="324">
        <f t="shared" ref="B51:L51" si="24">B183</f>
        <v>121.8783123037324</v>
      </c>
      <c r="C51" s="324">
        <f t="shared" si="24"/>
        <v>89.277843365708804</v>
      </c>
      <c r="D51" s="324">
        <f t="shared" si="24"/>
        <v>123.34675549516427</v>
      </c>
      <c r="E51" s="324">
        <f t="shared" si="24"/>
        <v>113.06398341493711</v>
      </c>
      <c r="F51" s="324">
        <f t="shared" si="24"/>
        <v>96.357842731135321</v>
      </c>
      <c r="G51" s="324">
        <f t="shared" si="24"/>
        <v>95.423082502487205</v>
      </c>
      <c r="H51" s="324">
        <f t="shared" si="24"/>
        <v>105.06625916391094</v>
      </c>
      <c r="I51" s="325">
        <f t="shared" si="24"/>
        <v>127.6167287168614</v>
      </c>
      <c r="J51" s="326">
        <f t="shared" si="24"/>
        <v>108.50916424319776</v>
      </c>
      <c r="K51" s="327">
        <f t="shared" si="24"/>
        <v>107.54949036169693</v>
      </c>
      <c r="L51" s="328">
        <f t="shared" si="24"/>
        <v>104.94276634150428</v>
      </c>
      <c r="M51" s="328">
        <f>'[2]1.df13-18-б'!DV29*100</f>
        <v>104.93956306548424</v>
      </c>
      <c r="AC51" s="289"/>
      <c r="AD51" s="289"/>
      <c r="AE51" s="289"/>
      <c r="AF51" s="289"/>
      <c r="AG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</row>
    <row r="52" spans="1:45" ht="33" x14ac:dyDescent="0.15">
      <c r="A52" s="313" t="s">
        <v>122</v>
      </c>
      <c r="B52" s="314"/>
      <c r="C52" s="314"/>
      <c r="D52" s="314"/>
      <c r="E52" s="314"/>
      <c r="F52" s="314"/>
      <c r="G52" s="314"/>
      <c r="H52" s="314"/>
      <c r="I52" s="315"/>
      <c r="J52" s="336"/>
      <c r="K52" s="337"/>
      <c r="L52" s="338"/>
      <c r="M52" s="338"/>
      <c r="AC52" s="289"/>
      <c r="AD52" s="289"/>
      <c r="AE52" s="289"/>
      <c r="AF52" s="289"/>
      <c r="AG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</row>
    <row r="53" spans="1:45" ht="18.75" x14ac:dyDescent="0.15">
      <c r="A53" s="317" t="s">
        <v>105</v>
      </c>
      <c r="B53" s="318">
        <f t="shared" ref="B53:L53" si="25">B134</f>
        <v>135.15109150871655</v>
      </c>
      <c r="C53" s="318">
        <f t="shared" si="25"/>
        <v>73.321099099962581</v>
      </c>
      <c r="D53" s="318">
        <f t="shared" si="25"/>
        <v>121.52753079550931</v>
      </c>
      <c r="E53" s="318">
        <f t="shared" si="25"/>
        <v>115.73974114457141</v>
      </c>
      <c r="F53" s="318">
        <f t="shared" si="25"/>
        <v>90.721160992497133</v>
      </c>
      <c r="G53" s="318">
        <f t="shared" si="25"/>
        <v>99.026918462900909</v>
      </c>
      <c r="H53" s="318">
        <f t="shared" si="25"/>
        <v>109.67172389946207</v>
      </c>
      <c r="I53" s="319">
        <f t="shared" si="25"/>
        <v>116.59816556781695</v>
      </c>
      <c r="J53" s="320">
        <f t="shared" si="25"/>
        <v>104.23646810064216</v>
      </c>
      <c r="K53" s="321">
        <f t="shared" si="25"/>
        <v>104.52737042156839</v>
      </c>
      <c r="L53" s="322">
        <f t="shared" si="25"/>
        <v>104.54992282368603</v>
      </c>
      <c r="M53" s="322">
        <f>'[2]1.df13-18-б'!MS31*100</f>
        <v>104.94527476568342</v>
      </c>
      <c r="AC53" s="289"/>
      <c r="AD53" s="289"/>
      <c r="AE53" s="289"/>
      <c r="AF53" s="289"/>
      <c r="AG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</row>
    <row r="54" spans="1:45" ht="18.75" x14ac:dyDescent="0.15">
      <c r="A54" s="323" t="s">
        <v>106</v>
      </c>
      <c r="B54" s="324">
        <f t="shared" ref="B54:L54" si="26">B184</f>
        <v>132.75904769525582</v>
      </c>
      <c r="C54" s="324">
        <f t="shared" si="26"/>
        <v>81.517112606835511</v>
      </c>
      <c r="D54" s="324">
        <f t="shared" si="26"/>
        <v>118.52033515793474</v>
      </c>
      <c r="E54" s="324">
        <f t="shared" si="26"/>
        <v>115.17334034868925</v>
      </c>
      <c r="F54" s="324">
        <f t="shared" si="26"/>
        <v>98.24781984791035</v>
      </c>
      <c r="G54" s="324">
        <f t="shared" si="26"/>
        <v>94.844752458794815</v>
      </c>
      <c r="H54" s="324">
        <f t="shared" si="26"/>
        <v>104.43472777658636</v>
      </c>
      <c r="I54" s="325">
        <f t="shared" si="26"/>
        <v>119.95745061929813</v>
      </c>
      <c r="J54" s="326">
        <f t="shared" si="26"/>
        <v>109.58855501804973</v>
      </c>
      <c r="K54" s="327">
        <f t="shared" si="26"/>
        <v>108.01630224927283</v>
      </c>
      <c r="L54" s="328">
        <f t="shared" si="26"/>
        <v>104.36861023291222</v>
      </c>
      <c r="M54" s="328">
        <f>'[2]1.df13-18-б'!DV31*100</f>
        <v>104.75118637224642</v>
      </c>
      <c r="AC54" s="289"/>
      <c r="AD54" s="289"/>
      <c r="AE54" s="289"/>
      <c r="AF54" s="289"/>
      <c r="AG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</row>
    <row r="55" spans="1:45" ht="25.9" customHeight="1" x14ac:dyDescent="0.15">
      <c r="A55" s="313" t="s">
        <v>123</v>
      </c>
      <c r="B55" s="314"/>
      <c r="C55" s="314"/>
      <c r="D55" s="314"/>
      <c r="E55" s="314"/>
      <c r="F55" s="314"/>
      <c r="G55" s="314"/>
      <c r="H55" s="314"/>
      <c r="I55" s="315"/>
      <c r="J55" s="336"/>
      <c r="K55" s="337"/>
      <c r="L55" s="338"/>
      <c r="M55" s="338"/>
      <c r="AC55" s="289"/>
      <c r="AD55" s="289"/>
      <c r="AE55" s="289"/>
      <c r="AF55" s="289"/>
      <c r="AG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</row>
    <row r="56" spans="1:45" ht="18.75" x14ac:dyDescent="0.15">
      <c r="A56" s="317" t="s">
        <v>105</v>
      </c>
      <c r="B56" s="318">
        <f t="shared" ref="B56:L56" si="27">B135</f>
        <v>84.21530748435579</v>
      </c>
      <c r="C56" s="318">
        <f t="shared" si="27"/>
        <v>96.854150747592954</v>
      </c>
      <c r="D56" s="318">
        <f t="shared" si="27"/>
        <v>129.35769799605714</v>
      </c>
      <c r="E56" s="318">
        <f t="shared" si="27"/>
        <v>106.44667278290629</v>
      </c>
      <c r="F56" s="318">
        <f t="shared" si="27"/>
        <v>97.272609761309951</v>
      </c>
      <c r="G56" s="318">
        <f t="shared" si="27"/>
        <v>94.812532247717272</v>
      </c>
      <c r="H56" s="318">
        <f t="shared" si="27"/>
        <v>117.3768343991152</v>
      </c>
      <c r="I56" s="319">
        <f t="shared" si="27"/>
        <v>133.18482996086786</v>
      </c>
      <c r="J56" s="320">
        <f t="shared" si="27"/>
        <v>96.942495830795366</v>
      </c>
      <c r="K56" s="321">
        <f t="shared" si="27"/>
        <v>103.05277118127788</v>
      </c>
      <c r="L56" s="322">
        <f t="shared" si="27"/>
        <v>103.93069285214425</v>
      </c>
      <c r="M56" s="322">
        <f>'[2]1.df13-18-б'!MS36*100</f>
        <v>104.21036684683813</v>
      </c>
      <c r="AC56" s="289"/>
      <c r="AD56" s="289"/>
      <c r="AE56" s="289"/>
      <c r="AF56" s="289"/>
      <c r="AG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</row>
    <row r="57" spans="1:45" ht="18.75" x14ac:dyDescent="0.15">
      <c r="A57" s="323" t="s">
        <v>106</v>
      </c>
      <c r="B57" s="324">
        <f t="shared" ref="B57:L57" si="28">B185</f>
        <v>101.17959678570109</v>
      </c>
      <c r="C57" s="324">
        <f t="shared" si="28"/>
        <v>106.2702685026121</v>
      </c>
      <c r="D57" s="324">
        <f t="shared" si="28"/>
        <v>136.2058930632229</v>
      </c>
      <c r="E57" s="324">
        <f t="shared" si="28"/>
        <v>112.86176468188502</v>
      </c>
      <c r="F57" s="324">
        <f t="shared" si="28"/>
        <v>92.660159003216577</v>
      </c>
      <c r="G57" s="324">
        <f t="shared" si="28"/>
        <v>95.384112348599785</v>
      </c>
      <c r="H57" s="324">
        <f t="shared" si="28"/>
        <v>108.99966620657749</v>
      </c>
      <c r="I57" s="325">
        <f t="shared" si="28"/>
        <v>154.50272681971063</v>
      </c>
      <c r="J57" s="326">
        <f t="shared" si="28"/>
        <v>106.22296290795288</v>
      </c>
      <c r="K57" s="327">
        <f t="shared" si="28"/>
        <v>104.81161949106419</v>
      </c>
      <c r="L57" s="328">
        <f t="shared" si="28"/>
        <v>105.53093723977658</v>
      </c>
      <c r="M57" s="328">
        <f>'[2]1.df13-18-б'!DV36*100</f>
        <v>105.67600418064002</v>
      </c>
      <c r="AC57" s="289"/>
      <c r="AD57" s="289"/>
      <c r="AE57" s="289"/>
      <c r="AF57" s="289"/>
      <c r="AG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</row>
    <row r="58" spans="1:45" ht="33" x14ac:dyDescent="0.15">
      <c r="A58" s="313" t="s">
        <v>124</v>
      </c>
      <c r="B58" s="314"/>
      <c r="C58" s="314"/>
      <c r="D58" s="314"/>
      <c r="E58" s="314"/>
      <c r="F58" s="314"/>
      <c r="G58" s="314"/>
      <c r="H58" s="314"/>
      <c r="I58" s="315"/>
      <c r="J58" s="336"/>
      <c r="K58" s="337"/>
      <c r="L58" s="338"/>
      <c r="M58" s="338"/>
      <c r="AC58" s="289"/>
      <c r="AD58" s="289"/>
      <c r="AE58" s="289"/>
      <c r="AF58" s="289"/>
      <c r="AG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</row>
    <row r="59" spans="1:45" ht="18.75" x14ac:dyDescent="0.15">
      <c r="A59" s="317" t="s">
        <v>105</v>
      </c>
      <c r="B59" s="318">
        <f t="shared" ref="B59:L59" si="29">B136</f>
        <v>112.66181813699822</v>
      </c>
      <c r="C59" s="318">
        <f t="shared" si="29"/>
        <v>101.01151559501736</v>
      </c>
      <c r="D59" s="318">
        <f t="shared" si="29"/>
        <v>105.37862549523886</v>
      </c>
      <c r="E59" s="318">
        <f t="shared" si="29"/>
        <v>111.49443942959527</v>
      </c>
      <c r="F59" s="318">
        <f t="shared" si="29"/>
        <v>102.00010754903761</v>
      </c>
      <c r="G59" s="318">
        <f t="shared" si="29"/>
        <v>94.161327476886726</v>
      </c>
      <c r="H59" s="318">
        <f t="shared" si="29"/>
        <v>102.3313343116484</v>
      </c>
      <c r="I59" s="319">
        <f t="shared" si="29"/>
        <v>125.7040110966734</v>
      </c>
      <c r="J59" s="320">
        <f t="shared" si="29"/>
        <v>105.99673874827656</v>
      </c>
      <c r="K59" s="321">
        <f t="shared" si="29"/>
        <v>105.52045126012413</v>
      </c>
      <c r="L59" s="322">
        <f t="shared" si="29"/>
        <v>105.29429488493219</v>
      </c>
      <c r="M59" s="322">
        <f>'[2]1.df13-18-б'!MS37*100</f>
        <v>104.26928339446147</v>
      </c>
      <c r="AC59" s="289"/>
      <c r="AD59" s="289"/>
      <c r="AE59" s="289"/>
      <c r="AF59" s="289"/>
      <c r="AG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</row>
    <row r="60" spans="1:45" ht="18.75" x14ac:dyDescent="0.15">
      <c r="A60" s="323" t="s">
        <v>106</v>
      </c>
      <c r="B60" s="324">
        <f t="shared" ref="B60:L60" si="30">B186</f>
        <v>118.34656053269343</v>
      </c>
      <c r="C60" s="324">
        <f t="shared" si="30"/>
        <v>102.8647604303397</v>
      </c>
      <c r="D60" s="324">
        <f t="shared" si="30"/>
        <v>110.65518232617053</v>
      </c>
      <c r="E60" s="324">
        <f t="shared" si="30"/>
        <v>108.81715612500456</v>
      </c>
      <c r="F60" s="324">
        <f t="shared" si="30"/>
        <v>101.31768596490107</v>
      </c>
      <c r="G60" s="324">
        <f t="shared" si="30"/>
        <v>100.33585359481376</v>
      </c>
      <c r="H60" s="324">
        <f t="shared" si="30"/>
        <v>101.9038551278103</v>
      </c>
      <c r="I60" s="325">
        <f t="shared" si="30"/>
        <v>112.7308814334188</v>
      </c>
      <c r="J60" s="326">
        <f t="shared" si="30"/>
        <v>103.31193336337338</v>
      </c>
      <c r="K60" s="327">
        <f t="shared" si="30"/>
        <v>106.38773972109202</v>
      </c>
      <c r="L60" s="328">
        <f t="shared" si="30"/>
        <v>105.76791134771601</v>
      </c>
      <c r="M60" s="328">
        <f>'[2]1.df13-18-б'!DV37*100</f>
        <v>104.2423307219682</v>
      </c>
      <c r="AC60" s="289"/>
      <c r="AD60" s="289"/>
      <c r="AE60" s="289"/>
      <c r="AF60" s="289"/>
      <c r="AG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</row>
    <row r="61" spans="1:45" ht="42" customHeight="1" x14ac:dyDescent="0.15">
      <c r="A61" s="313" t="s">
        <v>125</v>
      </c>
      <c r="B61" s="314"/>
      <c r="C61" s="314"/>
      <c r="D61" s="314"/>
      <c r="E61" s="314"/>
      <c r="F61" s="314"/>
      <c r="G61" s="314"/>
      <c r="H61" s="314"/>
      <c r="I61" s="315"/>
      <c r="J61" s="336"/>
      <c r="K61" s="337"/>
      <c r="L61" s="338"/>
      <c r="M61" s="338"/>
      <c r="AC61" s="289"/>
      <c r="AD61" s="289"/>
      <c r="AE61" s="289"/>
      <c r="AF61" s="289"/>
      <c r="AG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</row>
    <row r="62" spans="1:45" ht="18.75" x14ac:dyDescent="0.15">
      <c r="A62" s="317" t="s">
        <v>105</v>
      </c>
      <c r="B62" s="318">
        <f t="shared" ref="B62:L62" si="31">B137</f>
        <v>129.78384179730537</v>
      </c>
      <c r="C62" s="318">
        <f t="shared" si="31"/>
        <v>90.536092488787901</v>
      </c>
      <c r="D62" s="318">
        <f t="shared" si="31"/>
        <v>113.15265138699786</v>
      </c>
      <c r="E62" s="318">
        <f t="shared" si="31"/>
        <v>116.89998108189452</v>
      </c>
      <c r="F62" s="318">
        <f t="shared" si="31"/>
        <v>101.93467544633843</v>
      </c>
      <c r="G62" s="318">
        <f t="shared" si="31"/>
        <v>96.466931944221315</v>
      </c>
      <c r="H62" s="318">
        <f t="shared" si="31"/>
        <v>106.90827419279003</v>
      </c>
      <c r="I62" s="319">
        <f t="shared" si="31"/>
        <v>118.18553146212413</v>
      </c>
      <c r="J62" s="320">
        <f t="shared" si="31"/>
        <v>101.97544866750394</v>
      </c>
      <c r="K62" s="321">
        <f t="shared" si="31"/>
        <v>102.34715560617964</v>
      </c>
      <c r="L62" s="322">
        <f t="shared" si="31"/>
        <v>102.9543851044463</v>
      </c>
      <c r="M62" s="322">
        <f>'[2]1.df13-18-б'!MS38*100</f>
        <v>103.12680135437292</v>
      </c>
      <c r="AC62" s="289"/>
      <c r="AD62" s="289"/>
      <c r="AE62" s="289"/>
      <c r="AF62" s="289"/>
      <c r="AG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</row>
    <row r="63" spans="1:45" ht="18.75" x14ac:dyDescent="0.15">
      <c r="A63" s="323" t="s">
        <v>106</v>
      </c>
      <c r="B63" s="324">
        <f t="shared" ref="B63:L63" si="32">B187</f>
        <v>124.07662223732869</v>
      </c>
      <c r="C63" s="324">
        <f t="shared" si="32"/>
        <v>92.687847272805243</v>
      </c>
      <c r="D63" s="324">
        <f t="shared" si="32"/>
        <v>113.57613261397152</v>
      </c>
      <c r="E63" s="324">
        <f t="shared" si="32"/>
        <v>119.18313453605724</v>
      </c>
      <c r="F63" s="324">
        <f t="shared" si="32"/>
        <v>104.1575668174759</v>
      </c>
      <c r="G63" s="324">
        <f t="shared" si="32"/>
        <v>101.33312539631399</v>
      </c>
      <c r="H63" s="324">
        <f t="shared" si="32"/>
        <v>105.69071056350813</v>
      </c>
      <c r="I63" s="325">
        <f t="shared" si="32"/>
        <v>117.33623846175027</v>
      </c>
      <c r="J63" s="326">
        <f t="shared" si="32"/>
        <v>105.03988622368723</v>
      </c>
      <c r="K63" s="327">
        <f t="shared" si="32"/>
        <v>102.12647139118414</v>
      </c>
      <c r="L63" s="328">
        <f t="shared" si="32"/>
        <v>102.81714973199006</v>
      </c>
      <c r="M63" s="328">
        <f>'[2]1.df13-18-б'!DV38*100</f>
        <v>102.91914459649011</v>
      </c>
      <c r="AC63" s="289"/>
      <c r="AD63" s="289"/>
      <c r="AE63" s="289"/>
      <c r="AF63" s="289"/>
      <c r="AG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</row>
    <row r="64" spans="1:45" ht="75" customHeight="1" x14ac:dyDescent="0.15">
      <c r="A64" s="313" t="s">
        <v>126</v>
      </c>
      <c r="B64" s="314"/>
      <c r="C64" s="314"/>
      <c r="D64" s="314"/>
      <c r="E64" s="314"/>
      <c r="F64" s="314"/>
      <c r="G64" s="314"/>
      <c r="H64" s="314"/>
      <c r="I64" s="315"/>
      <c r="J64" s="336"/>
      <c r="K64" s="337"/>
      <c r="L64" s="338"/>
      <c r="M64" s="338"/>
      <c r="AC64" s="289"/>
      <c r="AD64" s="289"/>
      <c r="AE64" s="289"/>
      <c r="AF64" s="289"/>
      <c r="AG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</row>
    <row r="65" spans="1:45" ht="18.75" x14ac:dyDescent="0.15">
      <c r="A65" s="317" t="s">
        <v>105</v>
      </c>
      <c r="B65" s="318">
        <f t="shared" ref="B65:L65" si="33">B138</f>
        <v>113.12837178401676</v>
      </c>
      <c r="C65" s="318">
        <f t="shared" si="33"/>
        <v>119.09411943116022</v>
      </c>
      <c r="D65" s="318">
        <f t="shared" si="33"/>
        <v>109.42988470516293</v>
      </c>
      <c r="E65" s="318">
        <f t="shared" si="33"/>
        <v>112.86481714365397</v>
      </c>
      <c r="F65" s="318">
        <f t="shared" si="33"/>
        <v>104.76915900892966</v>
      </c>
      <c r="G65" s="318">
        <f t="shared" si="33"/>
        <v>106.79840411621898</v>
      </c>
      <c r="H65" s="318">
        <f t="shared" si="33"/>
        <v>98.852240470332134</v>
      </c>
      <c r="I65" s="319">
        <f t="shared" si="33"/>
        <v>112.15662278360585</v>
      </c>
      <c r="J65" s="320">
        <f t="shared" si="33"/>
        <v>108.21316886904637</v>
      </c>
      <c r="K65" s="321">
        <f t="shared" si="33"/>
        <v>106.80484916832343</v>
      </c>
      <c r="L65" s="322">
        <f t="shared" si="33"/>
        <v>105.73280415985442</v>
      </c>
      <c r="M65" s="322">
        <f>'[2]1.df13-18-б'!MS42*100</f>
        <v>106.02742228554551</v>
      </c>
      <c r="AC65" s="289"/>
      <c r="AD65" s="289"/>
      <c r="AE65" s="289"/>
      <c r="AF65" s="289"/>
      <c r="AG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</row>
    <row r="66" spans="1:45" ht="18.75" x14ac:dyDescent="0.15">
      <c r="A66" s="323" t="s">
        <v>106</v>
      </c>
      <c r="B66" s="324">
        <f t="shared" ref="B66:L66" si="34">B188</f>
        <v>114.73298006807566</v>
      </c>
      <c r="C66" s="324">
        <f t="shared" si="34"/>
        <v>105.1867865466735</v>
      </c>
      <c r="D66" s="324">
        <f t="shared" si="34"/>
        <v>106.3042761272541</v>
      </c>
      <c r="E66" s="324">
        <f t="shared" si="34"/>
        <v>109.0239890085446</v>
      </c>
      <c r="F66" s="324">
        <f t="shared" si="34"/>
        <v>104.05079131772452</v>
      </c>
      <c r="G66" s="324">
        <f t="shared" si="34"/>
        <v>101.67391576580836</v>
      </c>
      <c r="H66" s="324">
        <f t="shared" si="34"/>
        <v>103.62613530947822</v>
      </c>
      <c r="I66" s="325">
        <f t="shared" si="34"/>
        <v>113.8417156228906</v>
      </c>
      <c r="J66" s="326">
        <f t="shared" si="34"/>
        <v>109.32016874813868</v>
      </c>
      <c r="K66" s="327">
        <f t="shared" si="34"/>
        <v>106.45917077854148</v>
      </c>
      <c r="L66" s="328">
        <f t="shared" si="34"/>
        <v>105.73846716445941</v>
      </c>
      <c r="M66" s="328">
        <f>'[2]1.df13-18-б'!DV42*100</f>
        <v>105.90448162596677</v>
      </c>
      <c r="AC66" s="289"/>
      <c r="AD66" s="289"/>
      <c r="AE66" s="289"/>
      <c r="AF66" s="289"/>
      <c r="AG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</row>
    <row r="67" spans="1:45" ht="33" x14ac:dyDescent="0.15">
      <c r="A67" s="313" t="s">
        <v>127</v>
      </c>
      <c r="B67" s="314"/>
      <c r="C67" s="314"/>
      <c r="D67" s="314"/>
      <c r="E67" s="314"/>
      <c r="F67" s="314"/>
      <c r="G67" s="314"/>
      <c r="H67" s="314"/>
      <c r="I67" s="315"/>
      <c r="J67" s="336"/>
      <c r="K67" s="337"/>
      <c r="L67" s="338"/>
      <c r="M67" s="338"/>
      <c r="AC67" s="289"/>
      <c r="AD67" s="289"/>
      <c r="AE67" s="289"/>
      <c r="AF67" s="289"/>
      <c r="AG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</row>
    <row r="68" spans="1:45" ht="18.75" x14ac:dyDescent="0.15">
      <c r="A68" s="317" t="s">
        <v>105</v>
      </c>
      <c r="B68" s="318">
        <f t="shared" ref="B68:L68" si="35">B141</f>
        <v>106.60770908727216</v>
      </c>
      <c r="C68" s="318">
        <f t="shared" si="35"/>
        <v>103.80634316682161</v>
      </c>
      <c r="D68" s="318">
        <f t="shared" si="35"/>
        <v>105.65935368997374</v>
      </c>
      <c r="E68" s="318">
        <f t="shared" si="35"/>
        <v>106.84745861981015</v>
      </c>
      <c r="F68" s="318">
        <f t="shared" si="35"/>
        <v>111.52901571444423</v>
      </c>
      <c r="G68" s="318">
        <f t="shared" si="35"/>
        <v>97.627388796508967</v>
      </c>
      <c r="H68" s="318">
        <f t="shared" si="35"/>
        <v>118.5928867087523</v>
      </c>
      <c r="I68" s="319">
        <f t="shared" si="35"/>
        <v>116.63594635939987</v>
      </c>
      <c r="J68" s="320">
        <f t="shared" si="35"/>
        <v>107.04840562737321</v>
      </c>
      <c r="K68" s="321">
        <f t="shared" si="35"/>
        <v>103.76741124349844</v>
      </c>
      <c r="L68" s="322">
        <f t="shared" si="35"/>
        <v>103.54152904837986</v>
      </c>
      <c r="M68" s="322">
        <f>'[2]1.df13-18-б'!MS49*100</f>
        <v>104.24326857558452</v>
      </c>
      <c r="AC68" s="289"/>
      <c r="AD68" s="289"/>
      <c r="AE68" s="289"/>
      <c r="AF68" s="289"/>
      <c r="AG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</row>
    <row r="69" spans="1:45" ht="18.75" x14ac:dyDescent="0.15">
      <c r="A69" s="323" t="s">
        <v>106</v>
      </c>
      <c r="B69" s="324">
        <f t="shared" ref="B69:L69" si="36">B191</f>
        <v>117.13491634007151</v>
      </c>
      <c r="C69" s="324">
        <f t="shared" si="36"/>
        <v>95.848750944653801</v>
      </c>
      <c r="D69" s="324">
        <f t="shared" si="36"/>
        <v>101.84995884669317</v>
      </c>
      <c r="E69" s="324">
        <f t="shared" si="36"/>
        <v>111.30090829646477</v>
      </c>
      <c r="F69" s="324">
        <f t="shared" si="36"/>
        <v>104.05491863237373</v>
      </c>
      <c r="G69" s="324">
        <f t="shared" si="36"/>
        <v>103.57116279906585</v>
      </c>
      <c r="H69" s="324">
        <f t="shared" si="36"/>
        <v>102.6905604709054</v>
      </c>
      <c r="I69" s="325">
        <f t="shared" si="36"/>
        <v>109.34828622231882</v>
      </c>
      <c r="J69" s="326">
        <f t="shared" si="36"/>
        <v>104.39064848094246</v>
      </c>
      <c r="K69" s="327">
        <f t="shared" si="36"/>
        <v>104.15743726982831</v>
      </c>
      <c r="L69" s="328">
        <f t="shared" si="36"/>
        <v>103.5480657693922</v>
      </c>
      <c r="M69" s="328">
        <f>'[2]1.df13-18-б'!DV49*100</f>
        <v>103.36814876070473</v>
      </c>
      <c r="AC69" s="289"/>
      <c r="AD69" s="289"/>
      <c r="AE69" s="289"/>
      <c r="AF69" s="289"/>
      <c r="AG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</row>
    <row r="70" spans="1:45" ht="33" x14ac:dyDescent="0.15">
      <c r="A70" s="313" t="s">
        <v>76</v>
      </c>
      <c r="B70" s="314"/>
      <c r="C70" s="314"/>
      <c r="D70" s="314"/>
      <c r="E70" s="314"/>
      <c r="F70" s="314"/>
      <c r="G70" s="314"/>
      <c r="H70" s="314"/>
      <c r="I70" s="315"/>
      <c r="J70" s="336"/>
      <c r="K70" s="337"/>
      <c r="L70" s="338"/>
      <c r="M70" s="338"/>
      <c r="AC70" s="289"/>
      <c r="AD70" s="289"/>
      <c r="AE70" s="289"/>
      <c r="AF70" s="289"/>
      <c r="AG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</row>
    <row r="71" spans="1:45" ht="18.75" x14ac:dyDescent="0.15">
      <c r="A71" s="317" t="s">
        <v>105</v>
      </c>
      <c r="B71" s="318">
        <f t="shared" ref="B71:L71" si="37">B142</f>
        <v>109.93981145596294</v>
      </c>
      <c r="C71" s="318">
        <f t="shared" si="37"/>
        <v>105.29740656115723</v>
      </c>
      <c r="D71" s="318">
        <f t="shared" si="37"/>
        <v>115.15196808426361</v>
      </c>
      <c r="E71" s="318">
        <f t="shared" si="37"/>
        <v>110.6078535207327</v>
      </c>
      <c r="F71" s="318">
        <f t="shared" si="37"/>
        <v>90.503603911314826</v>
      </c>
      <c r="G71" s="318">
        <f t="shared" si="37"/>
        <v>109.10004089423259</v>
      </c>
      <c r="H71" s="318">
        <f t="shared" si="37"/>
        <v>109.1798476118567</v>
      </c>
      <c r="I71" s="319">
        <f t="shared" si="37"/>
        <v>132.90858619317609</v>
      </c>
      <c r="J71" s="320">
        <f t="shared" si="37"/>
        <v>111.30115337178037</v>
      </c>
      <c r="K71" s="360">
        <f t="shared" si="37"/>
        <v>103.7484673944314</v>
      </c>
      <c r="L71" s="352">
        <f t="shared" si="37"/>
        <v>103.980456706574</v>
      </c>
      <c r="M71" s="352">
        <f>'[2]1.df13-18-б'!MS50*100</f>
        <v>104.49862096011478</v>
      </c>
      <c r="AC71" s="289"/>
      <c r="AD71" s="289"/>
      <c r="AE71" s="289"/>
      <c r="AF71" s="289"/>
      <c r="AG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</row>
    <row r="72" spans="1:45" ht="18.75" x14ac:dyDescent="0.15">
      <c r="A72" s="323" t="s">
        <v>106</v>
      </c>
      <c r="B72" s="324">
        <f t="shared" ref="B72:L72" si="38">B192</f>
        <v>107.66164048954553</v>
      </c>
      <c r="C72" s="324">
        <f t="shared" si="38"/>
        <v>99.203607491476674</v>
      </c>
      <c r="D72" s="324">
        <f t="shared" si="38"/>
        <v>113.7930350958668</v>
      </c>
      <c r="E72" s="324">
        <f t="shared" si="38"/>
        <v>115.03546941953377</v>
      </c>
      <c r="F72" s="324">
        <f t="shared" si="38"/>
        <v>97.985093523149729</v>
      </c>
      <c r="G72" s="324">
        <f t="shared" si="38"/>
        <v>101.35467987284048</v>
      </c>
      <c r="H72" s="324">
        <f t="shared" si="38"/>
        <v>100.83080204669574</v>
      </c>
      <c r="I72" s="325">
        <f t="shared" si="38"/>
        <v>122.80340168139465</v>
      </c>
      <c r="J72" s="326">
        <f t="shared" si="38"/>
        <v>112.22756908195201</v>
      </c>
      <c r="K72" s="327">
        <f t="shared" si="38"/>
        <v>103.97971454455916</v>
      </c>
      <c r="L72" s="328">
        <f t="shared" si="38"/>
        <v>104.08624332641378</v>
      </c>
      <c r="M72" s="328">
        <f>'[2]1.df13-18-б'!DV50*100</f>
        <v>104.12144742506226</v>
      </c>
      <c r="AC72" s="289"/>
      <c r="AD72" s="289"/>
      <c r="AE72" s="289"/>
      <c r="AF72" s="289"/>
      <c r="AG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</row>
    <row r="73" spans="1:45" ht="33" x14ac:dyDescent="0.15">
      <c r="A73" s="313" t="s">
        <v>128</v>
      </c>
      <c r="B73" s="314"/>
      <c r="C73" s="314"/>
      <c r="D73" s="314"/>
      <c r="E73" s="314"/>
      <c r="F73" s="314"/>
      <c r="G73" s="314"/>
      <c r="H73" s="314"/>
      <c r="I73" s="315"/>
      <c r="J73" s="336"/>
      <c r="K73" s="337"/>
      <c r="L73" s="338"/>
      <c r="M73" s="338"/>
      <c r="AC73" s="289"/>
      <c r="AD73" s="289"/>
      <c r="AE73" s="289"/>
      <c r="AF73" s="289"/>
      <c r="AG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</row>
    <row r="74" spans="1:45" ht="18.75" x14ac:dyDescent="0.15">
      <c r="A74" s="317" t="s">
        <v>129</v>
      </c>
      <c r="B74" s="318">
        <f t="shared" ref="B74:L74" si="39">B143</f>
        <v>126.89639389375007</v>
      </c>
      <c r="C74" s="318">
        <f t="shared" si="39"/>
        <v>89.505605765289815</v>
      </c>
      <c r="D74" s="318">
        <f t="shared" si="39"/>
        <v>100.65716641994015</v>
      </c>
      <c r="E74" s="318">
        <f t="shared" si="39"/>
        <v>117.70483070517889</v>
      </c>
      <c r="F74" s="318">
        <f t="shared" si="39"/>
        <v>101.21284007025176</v>
      </c>
      <c r="G74" s="318">
        <f t="shared" si="39"/>
        <v>109.00842288222698</v>
      </c>
      <c r="H74" s="318">
        <f t="shared" si="39"/>
        <v>100.5542631454277</v>
      </c>
      <c r="I74" s="319">
        <f t="shared" si="39"/>
        <v>103.96399067222153</v>
      </c>
      <c r="J74" s="320">
        <f t="shared" si="39"/>
        <v>109.41153590616521</v>
      </c>
      <c r="K74" s="321">
        <f t="shared" si="39"/>
        <v>105.17708140732729</v>
      </c>
      <c r="L74" s="322">
        <f t="shared" si="39"/>
        <v>105.53314432612896</v>
      </c>
      <c r="M74" s="322">
        <f>'[2]1.df13-18-б'!MS52*100</f>
        <v>105.71164370715968</v>
      </c>
      <c r="AC74" s="289"/>
      <c r="AD74" s="289"/>
      <c r="AE74" s="289"/>
      <c r="AF74" s="289"/>
      <c r="AG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</row>
    <row r="75" spans="1:45" ht="18.75" x14ac:dyDescent="0.15">
      <c r="A75" s="323" t="s">
        <v>106</v>
      </c>
      <c r="B75" s="324">
        <f t="shared" ref="B75:L75" si="40">B193</f>
        <v>122.20282828446025</v>
      </c>
      <c r="C75" s="324">
        <f t="shared" si="40"/>
        <v>113.44618990200992</v>
      </c>
      <c r="D75" s="324">
        <f t="shared" si="40"/>
        <v>108.4392455184733</v>
      </c>
      <c r="E75" s="324">
        <f t="shared" si="40"/>
        <v>111.6406534547862</v>
      </c>
      <c r="F75" s="324">
        <f t="shared" si="40"/>
        <v>108.81693865349922</v>
      </c>
      <c r="G75" s="324">
        <f t="shared" si="40"/>
        <v>103.21170036951655</v>
      </c>
      <c r="H75" s="324">
        <f t="shared" si="40"/>
        <v>101.10987068990904</v>
      </c>
      <c r="I75" s="325">
        <f t="shared" si="40"/>
        <v>104.75426480882855</v>
      </c>
      <c r="J75" s="326">
        <f t="shared" si="40"/>
        <v>104.3709844375188</v>
      </c>
      <c r="K75" s="327">
        <f t="shared" si="40"/>
        <v>105.05852677952529</v>
      </c>
      <c r="L75" s="328">
        <f t="shared" si="40"/>
        <v>105.33128081474797</v>
      </c>
      <c r="M75" s="328">
        <f>'[2]1.df13-18-б'!DV52*100</f>
        <v>105.41634514308519</v>
      </c>
      <c r="AC75" s="289"/>
      <c r="AD75" s="289"/>
      <c r="AE75" s="289"/>
      <c r="AF75" s="289"/>
      <c r="AG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</row>
    <row r="76" spans="1:45" ht="33" x14ac:dyDescent="0.15">
      <c r="A76" s="313" t="s">
        <v>130</v>
      </c>
      <c r="B76" s="314"/>
      <c r="C76" s="314"/>
      <c r="D76" s="314"/>
      <c r="E76" s="314"/>
      <c r="F76" s="314"/>
      <c r="G76" s="314"/>
      <c r="H76" s="314"/>
      <c r="I76" s="315"/>
      <c r="J76" s="336"/>
      <c r="K76" s="337"/>
      <c r="L76" s="338"/>
      <c r="M76" s="338"/>
      <c r="AC76" s="289"/>
      <c r="AD76" s="289"/>
      <c r="AE76" s="289"/>
      <c r="AF76" s="289"/>
      <c r="AG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</row>
    <row r="77" spans="1:45" ht="18.75" x14ac:dyDescent="0.15">
      <c r="A77" s="317" t="s">
        <v>105</v>
      </c>
      <c r="B77" s="318">
        <f t="shared" ref="B77:L77" si="41">B144</f>
        <v>113.73454630368647</v>
      </c>
      <c r="C77" s="318">
        <f t="shared" si="41"/>
        <v>112.45890784070814</v>
      </c>
      <c r="D77" s="318">
        <f t="shared" si="41"/>
        <v>107.18649908642993</v>
      </c>
      <c r="E77" s="318">
        <f t="shared" si="41"/>
        <v>114.72094130906893</v>
      </c>
      <c r="F77" s="318">
        <f t="shared" si="41"/>
        <v>106.36342359941868</v>
      </c>
      <c r="G77" s="318">
        <f t="shared" si="41"/>
        <v>104.94274587974066</v>
      </c>
      <c r="H77" s="318">
        <f t="shared" si="41"/>
        <v>106.08061973613773</v>
      </c>
      <c r="I77" s="319">
        <f t="shared" si="41"/>
        <v>120.69049755303671</v>
      </c>
      <c r="J77" s="320">
        <f t="shared" si="41"/>
        <v>102.82950099762387</v>
      </c>
      <c r="K77" s="321">
        <f t="shared" si="41"/>
        <v>104.13212531170271</v>
      </c>
      <c r="L77" s="322">
        <f t="shared" si="41"/>
        <v>104.15532275033539</v>
      </c>
      <c r="M77" s="322">
        <f>'[2]1.df13-18-б'!MS53*100</f>
        <v>103.92093100389329</v>
      </c>
      <c r="AC77" s="289"/>
      <c r="AD77" s="289"/>
      <c r="AE77" s="289"/>
      <c r="AF77" s="289"/>
      <c r="AG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</row>
    <row r="78" spans="1:45" ht="18.75" x14ac:dyDescent="0.15">
      <c r="A78" s="323" t="s">
        <v>106</v>
      </c>
      <c r="B78" s="324">
        <f t="shared" ref="B78:L78" si="42">B194</f>
        <v>110.67528890624607</v>
      </c>
      <c r="C78" s="324">
        <f t="shared" si="42"/>
        <v>107.9645228811349</v>
      </c>
      <c r="D78" s="324">
        <f t="shared" si="42"/>
        <v>106.04828085474185</v>
      </c>
      <c r="E78" s="324">
        <f t="shared" si="42"/>
        <v>118.34971843511217</v>
      </c>
      <c r="F78" s="324">
        <f t="shared" si="42"/>
        <v>102.34602347313999</v>
      </c>
      <c r="G78" s="324">
        <f t="shared" si="42"/>
        <v>104.17610561721243</v>
      </c>
      <c r="H78" s="324">
        <f t="shared" si="42"/>
        <v>103.34647151263441</v>
      </c>
      <c r="I78" s="325">
        <f t="shared" si="42"/>
        <v>114.51664217623177</v>
      </c>
      <c r="J78" s="326">
        <f t="shared" si="42"/>
        <v>110.31330973424156</v>
      </c>
      <c r="K78" s="327">
        <f t="shared" si="42"/>
        <v>104.50940367175924</v>
      </c>
      <c r="L78" s="328">
        <f t="shared" si="42"/>
        <v>104.19455180529857</v>
      </c>
      <c r="M78" s="328">
        <f>'[2]1.df13-18-б'!DV53*100</f>
        <v>103.9080466368234</v>
      </c>
      <c r="AC78" s="289"/>
      <c r="AD78" s="289"/>
      <c r="AE78" s="289"/>
      <c r="AF78" s="289"/>
      <c r="AG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</row>
    <row r="79" spans="1:45" ht="33" x14ac:dyDescent="0.15">
      <c r="A79" s="313" t="s">
        <v>131</v>
      </c>
      <c r="B79" s="314"/>
      <c r="C79" s="314"/>
      <c r="D79" s="314"/>
      <c r="E79" s="314"/>
      <c r="F79" s="314"/>
      <c r="G79" s="314"/>
      <c r="H79" s="314"/>
      <c r="I79" s="315"/>
      <c r="J79" s="336"/>
      <c r="K79" s="337"/>
      <c r="L79" s="338"/>
      <c r="M79" s="338"/>
      <c r="AC79" s="289"/>
      <c r="AD79" s="289"/>
      <c r="AE79" s="289"/>
      <c r="AF79" s="289"/>
      <c r="AG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</row>
    <row r="80" spans="1:45" ht="18.75" x14ac:dyDescent="0.15">
      <c r="A80" s="317" t="s">
        <v>105</v>
      </c>
      <c r="B80" s="318">
        <f t="shared" ref="B80:L80" si="43">B145</f>
        <v>125.33375324288365</v>
      </c>
      <c r="C80" s="318">
        <f t="shared" si="43"/>
        <v>108.36763131448865</v>
      </c>
      <c r="D80" s="318">
        <f t="shared" si="43"/>
        <v>106.75479478490288</v>
      </c>
      <c r="E80" s="318">
        <f t="shared" si="43"/>
        <v>109.07841806005976</v>
      </c>
      <c r="F80" s="318">
        <f t="shared" si="43"/>
        <v>105.86762031345627</v>
      </c>
      <c r="G80" s="318">
        <f t="shared" si="43"/>
        <v>107.22268034694406</v>
      </c>
      <c r="H80" s="318">
        <f t="shared" si="43"/>
        <v>110.96674109899634</v>
      </c>
      <c r="I80" s="319">
        <f t="shared" si="43"/>
        <v>119.23016595736394</v>
      </c>
      <c r="J80" s="320">
        <f t="shared" si="43"/>
        <v>107.45891145910616</v>
      </c>
      <c r="K80" s="321">
        <f t="shared" si="43"/>
        <v>105.57937056925559</v>
      </c>
      <c r="L80" s="322">
        <f t="shared" si="43"/>
        <v>104.26302499799591</v>
      </c>
      <c r="M80" s="322">
        <f>'[2]1.df13-18-б'!MS56*100</f>
        <v>104.41242252713114</v>
      </c>
      <c r="AC80" s="289"/>
      <c r="AD80" s="289"/>
      <c r="AE80" s="289"/>
      <c r="AF80" s="289"/>
      <c r="AG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</row>
    <row r="81" spans="1:45" ht="18.75" x14ac:dyDescent="0.15">
      <c r="A81" s="323" t="s">
        <v>106</v>
      </c>
      <c r="B81" s="324">
        <f t="shared" ref="B81:L81" si="44">B195</f>
        <v>122.06948660871943</v>
      </c>
      <c r="C81" s="324">
        <f t="shared" si="44"/>
        <v>107.24754561887322</v>
      </c>
      <c r="D81" s="324">
        <f t="shared" si="44"/>
        <v>107.08980110525725</v>
      </c>
      <c r="E81" s="324">
        <f t="shared" si="44"/>
        <v>111.72029301558976</v>
      </c>
      <c r="F81" s="324">
        <f t="shared" si="44"/>
        <v>102.61128680987557</v>
      </c>
      <c r="G81" s="324">
        <f t="shared" si="44"/>
        <v>105.77045384729229</v>
      </c>
      <c r="H81" s="324">
        <f t="shared" si="44"/>
        <v>108.42832026352124</v>
      </c>
      <c r="I81" s="325">
        <f t="shared" si="44"/>
        <v>118.57214265562665</v>
      </c>
      <c r="J81" s="326">
        <f t="shared" si="44"/>
        <v>106.99189224125021</v>
      </c>
      <c r="K81" s="327">
        <f t="shared" si="44"/>
        <v>105.6291311064555</v>
      </c>
      <c r="L81" s="328">
        <f t="shared" si="44"/>
        <v>104.26015893762262</v>
      </c>
      <c r="M81" s="328">
        <f>'[2]1.df13-18-б'!DV56*100</f>
        <v>104.41833148408455</v>
      </c>
      <c r="AC81" s="289"/>
      <c r="AD81" s="289"/>
      <c r="AE81" s="289"/>
      <c r="AF81" s="289"/>
      <c r="AG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</row>
    <row r="82" spans="1:45" ht="16.5" hidden="1" x14ac:dyDescent="0.15">
      <c r="A82" s="313" t="s">
        <v>132</v>
      </c>
      <c r="B82" s="314"/>
      <c r="C82" s="314"/>
      <c r="D82" s="314"/>
      <c r="E82" s="314"/>
      <c r="F82" s="314"/>
      <c r="G82" s="314"/>
      <c r="H82" s="314"/>
      <c r="I82" s="315"/>
      <c r="J82" s="336"/>
      <c r="K82" s="337"/>
      <c r="L82" s="338"/>
      <c r="M82" s="338"/>
      <c r="AC82" s="289"/>
      <c r="AD82" s="289"/>
      <c r="AE82" s="289"/>
      <c r="AF82" s="289"/>
      <c r="AG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</row>
    <row r="83" spans="1:45" ht="18.75" hidden="1" x14ac:dyDescent="0.15">
      <c r="A83" s="317" t="s">
        <v>105</v>
      </c>
      <c r="B83" s="318">
        <f t="shared" ref="B83:L83" si="45">B146</f>
        <v>104.65352745438912</v>
      </c>
      <c r="C83" s="318">
        <f t="shared" si="45"/>
        <v>91.285794998144027</v>
      </c>
      <c r="D83" s="318">
        <f t="shared" si="45"/>
        <v>167.10973772901391</v>
      </c>
      <c r="E83" s="318">
        <f t="shared" si="45"/>
        <v>115.30076213961833</v>
      </c>
      <c r="F83" s="318">
        <f t="shared" si="45"/>
        <v>112.80298620692557</v>
      </c>
      <c r="G83" s="318">
        <f t="shared" si="45"/>
        <v>113.91573999749096</v>
      </c>
      <c r="H83" s="318">
        <f t="shared" si="45"/>
        <v>115.14232868313748</v>
      </c>
      <c r="I83" s="319">
        <f t="shared" si="45"/>
        <v>147.18861806488212</v>
      </c>
      <c r="J83" s="320">
        <f t="shared" si="45"/>
        <v>100.54098640892961</v>
      </c>
      <c r="K83" s="321">
        <f t="shared" si="45"/>
        <v>103.58170374088962</v>
      </c>
      <c r="L83" s="322">
        <f t="shared" si="45"/>
        <v>104.46531396104501</v>
      </c>
      <c r="M83" s="322">
        <f>'[2]1.df13-18-б'!MS63*100</f>
        <v>104.5978753745715</v>
      </c>
      <c r="AC83" s="289"/>
      <c r="AD83" s="289"/>
      <c r="AE83" s="289"/>
      <c r="AF83" s="289"/>
      <c r="AG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</row>
    <row r="84" spans="1:45" ht="18.75" x14ac:dyDescent="0.2">
      <c r="A84" s="361" t="s">
        <v>133</v>
      </c>
      <c r="B84" s="362"/>
      <c r="C84" s="362"/>
      <c r="D84" s="362"/>
      <c r="E84" s="362"/>
      <c r="F84" s="362"/>
      <c r="G84" s="362"/>
      <c r="H84" s="362"/>
      <c r="I84" s="363"/>
      <c r="J84" s="364"/>
      <c r="K84" s="365"/>
      <c r="L84" s="366"/>
      <c r="M84" s="366"/>
      <c r="AC84" s="289"/>
      <c r="AD84" s="289"/>
      <c r="AE84" s="289"/>
      <c r="AF84" s="289"/>
      <c r="AG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</row>
    <row r="85" spans="1:45" ht="18.75" x14ac:dyDescent="0.15">
      <c r="A85" s="317" t="s">
        <v>105</v>
      </c>
      <c r="B85" s="318">
        <f t="shared" ref="B85:G85" si="46">B150</f>
        <v>117.23840500072428</v>
      </c>
      <c r="C85" s="318">
        <f t="shared" si="46"/>
        <v>100.90136925070345</v>
      </c>
      <c r="D85" s="318">
        <f t="shared" si="46"/>
        <v>115.50581758299016</v>
      </c>
      <c r="E85" s="318">
        <f t="shared" si="46"/>
        <v>116.33574815220859</v>
      </c>
      <c r="F85" s="318">
        <f t="shared" si="46"/>
        <v>104.53618334891097</v>
      </c>
      <c r="G85" s="318">
        <f t="shared" si="46"/>
        <v>106.27746355842814</v>
      </c>
      <c r="H85" s="318">
        <f>'[2]1.df13-18-б'!GX65*100</f>
        <v>107.13451994112756</v>
      </c>
      <c r="I85" s="319">
        <f>I150</f>
        <v>113.99524865514401</v>
      </c>
      <c r="J85" s="320">
        <f>J150</f>
        <v>102.42890207255419</v>
      </c>
      <c r="K85" s="321">
        <f>K150</f>
        <v>103.76786245729367</v>
      </c>
      <c r="L85" s="322">
        <f>L150</f>
        <v>104.43209081509093</v>
      </c>
      <c r="M85" s="322">
        <f>'[2]1.df13-18-б'!MS66*100</f>
        <v>104.2596222466012</v>
      </c>
      <c r="AC85" s="289"/>
      <c r="AD85" s="289"/>
      <c r="AE85" s="289"/>
      <c r="AF85" s="289"/>
      <c r="AG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</row>
    <row r="86" spans="1:45" ht="18.75" x14ac:dyDescent="0.15">
      <c r="A86" s="323" t="s">
        <v>106</v>
      </c>
      <c r="B86" s="324">
        <f t="shared" ref="B86:L88" si="47">B197</f>
        <v>122.02709376687066</v>
      </c>
      <c r="C86" s="324">
        <f t="shared" si="47"/>
        <v>94.935129032819134</v>
      </c>
      <c r="D86" s="324">
        <f t="shared" si="47"/>
        <v>112.23605505514274</v>
      </c>
      <c r="E86" s="324">
        <f t="shared" si="47"/>
        <v>117.75429280413501</v>
      </c>
      <c r="F86" s="324">
        <f t="shared" si="47"/>
        <v>106.81991916756451</v>
      </c>
      <c r="G86" s="324">
        <f t="shared" si="47"/>
        <v>103.28567654130619</v>
      </c>
      <c r="H86" s="324">
        <f t="shared" si="47"/>
        <v>106.05956571348986</v>
      </c>
      <c r="I86" s="325">
        <f t="shared" si="47"/>
        <v>112.4561135190244</v>
      </c>
      <c r="J86" s="326">
        <f t="shared" si="47"/>
        <v>103.20867452196705</v>
      </c>
      <c r="K86" s="327">
        <f>K197</f>
        <v>104.49824194742661</v>
      </c>
      <c r="L86" s="328">
        <f t="shared" si="47"/>
        <v>103.61073928105252</v>
      </c>
      <c r="M86" s="328">
        <f>'[2]1.df13-18-б'!DV66*100</f>
        <v>103.91452370270726</v>
      </c>
      <c r="AC86" s="289"/>
      <c r="AD86" s="289"/>
      <c r="AE86" s="289"/>
      <c r="AF86" s="289"/>
      <c r="AG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</row>
    <row r="87" spans="1:45" ht="64.5" x14ac:dyDescent="0.15">
      <c r="A87" s="367" t="s">
        <v>134</v>
      </c>
      <c r="B87" s="324">
        <f t="shared" si="47"/>
        <v>121.52301170511161</v>
      </c>
      <c r="C87" s="324">
        <f t="shared" si="47"/>
        <v>97.547970986321332</v>
      </c>
      <c r="D87" s="324">
        <f t="shared" si="47"/>
        <v>112.39841671742801</v>
      </c>
      <c r="E87" s="324">
        <f t="shared" si="47"/>
        <v>115.51292308445693</v>
      </c>
      <c r="F87" s="324">
        <f t="shared" si="47"/>
        <v>104.28591964326807</v>
      </c>
      <c r="G87" s="324">
        <f t="shared" si="47"/>
        <v>103.27707881698301</v>
      </c>
      <c r="H87" s="324">
        <f t="shared" si="47"/>
        <v>105.18969630348116</v>
      </c>
      <c r="I87" s="325">
        <f t="shared" si="47"/>
        <v>112.86309452522218</v>
      </c>
      <c r="J87" s="326">
        <f t="shared" si="47"/>
        <v>104.46377086879841</v>
      </c>
      <c r="K87" s="327">
        <f t="shared" si="47"/>
        <v>104.78378522721678</v>
      </c>
      <c r="L87" s="328">
        <f>'[16]6.ИЦПМЭР'!EN65*100</f>
        <v>104.24631266563919</v>
      </c>
      <c r="M87" s="328">
        <f>'[2]6.ИЦПМЭР'!FA65*100</f>
        <v>104.33302469063096</v>
      </c>
      <c r="AC87" s="289"/>
      <c r="AD87" s="289"/>
      <c r="AE87" s="289"/>
      <c r="AF87" s="289"/>
      <c r="AG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</row>
    <row r="88" spans="1:45" ht="33.75" thickBot="1" x14ac:dyDescent="0.2">
      <c r="A88" s="368" t="s">
        <v>135</v>
      </c>
      <c r="B88" s="369">
        <f t="shared" si="47"/>
        <v>119.51135248706255</v>
      </c>
      <c r="C88" s="369">
        <f t="shared" si="47"/>
        <v>99.677386842273137</v>
      </c>
      <c r="D88" s="369">
        <f t="shared" si="47"/>
        <v>109.75954679670741</v>
      </c>
      <c r="E88" s="369">
        <f t="shared" si="47"/>
        <v>112.59521413368051</v>
      </c>
      <c r="F88" s="369">
        <f t="shared" si="47"/>
        <v>102.81913644929142</v>
      </c>
      <c r="G88" s="369">
        <f t="shared" si="47"/>
        <v>102.03320720836243</v>
      </c>
      <c r="H88" s="369">
        <f t="shared" si="47"/>
        <v>103.82309413893455</v>
      </c>
      <c r="I88" s="370">
        <f t="shared" si="47"/>
        <v>114.44234167361654</v>
      </c>
      <c r="J88" s="371">
        <f t="shared" si="47"/>
        <v>107.37596317608073</v>
      </c>
      <c r="K88" s="372">
        <f t="shared" si="47"/>
        <v>105.75538719670044</v>
      </c>
      <c r="L88" s="328">
        <f>'[16]6.ИЦПМЭР'!EN71*100</f>
        <v>104.92277220787507</v>
      </c>
      <c r="M88" s="328">
        <f>'[2]6.ИЦПМЭР'!FA71*100</f>
        <v>104.83193767520032</v>
      </c>
      <c r="AC88" s="289"/>
      <c r="AD88" s="289"/>
      <c r="AE88" s="289"/>
      <c r="AF88" s="289"/>
      <c r="AG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</row>
    <row r="89" spans="1:45" ht="19.5" thickTop="1" x14ac:dyDescent="0.2">
      <c r="A89" s="361" t="s">
        <v>136</v>
      </c>
      <c r="B89" s="362"/>
      <c r="C89" s="362"/>
      <c r="D89" s="362"/>
      <c r="E89" s="362"/>
      <c r="F89" s="362"/>
      <c r="G89" s="362"/>
      <c r="H89" s="362"/>
      <c r="I89" s="363"/>
      <c r="J89" s="364"/>
      <c r="K89" s="365"/>
      <c r="L89" s="366"/>
      <c r="M89" s="366"/>
      <c r="AC89" s="289"/>
      <c r="AD89" s="289"/>
      <c r="AE89" s="289"/>
      <c r="AF89" s="289"/>
      <c r="AG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</row>
    <row r="90" spans="1:45" ht="19.5" x14ac:dyDescent="0.15">
      <c r="A90" s="317" t="s">
        <v>105</v>
      </c>
      <c r="B90" s="318">
        <f t="shared" ref="B90:G90" si="48">B152</f>
        <v>114.97062446323527</v>
      </c>
      <c r="C90" s="318">
        <f t="shared" si="48"/>
        <v>100.82606098335741</v>
      </c>
      <c r="D90" s="318">
        <f t="shared" si="48"/>
        <v>115.91279453504761</v>
      </c>
      <c r="E90" s="318">
        <f t="shared" si="48"/>
        <v>102.50281876862648</v>
      </c>
      <c r="F90" s="318">
        <f t="shared" si="48"/>
        <v>107.58050972137079</v>
      </c>
      <c r="G90" s="318">
        <f t="shared" si="48"/>
        <v>104.40097516452455</v>
      </c>
      <c r="H90" s="373">
        <f>'[2]1.df13-18-б'!GX72*100</f>
        <v>113.17770481759612</v>
      </c>
      <c r="I90" s="374">
        <f>I152</f>
        <v>113.50085035459252</v>
      </c>
      <c r="J90" s="320">
        <f>J152</f>
        <v>102.16988906004045</v>
      </c>
      <c r="K90" s="360">
        <f>K152</f>
        <v>104.33190680089058</v>
      </c>
      <c r="L90" s="352">
        <f>L152</f>
        <v>104.53285783849951</v>
      </c>
      <c r="M90" s="322">
        <f>'[2]1.df13-18-б'!MS73*100</f>
        <v>104.80995079056548</v>
      </c>
      <c r="AC90" s="289"/>
      <c r="AD90" s="289"/>
      <c r="AE90" s="289"/>
      <c r="AF90" s="289"/>
      <c r="AG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</row>
    <row r="91" spans="1:45" ht="18.75" x14ac:dyDescent="0.15">
      <c r="A91" s="323" t="s">
        <v>137</v>
      </c>
      <c r="B91" s="375">
        <f>B202</f>
        <v>0</v>
      </c>
      <c r="C91" s="324"/>
      <c r="D91" s="324"/>
      <c r="E91" s="324"/>
      <c r="F91" s="324"/>
      <c r="G91" s="324"/>
      <c r="H91" s="324"/>
      <c r="I91" s="325"/>
      <c r="J91" s="326"/>
      <c r="K91" s="327"/>
      <c r="L91" s="328"/>
      <c r="M91" s="328"/>
      <c r="AC91" s="289"/>
      <c r="AD91" s="289"/>
      <c r="AE91" s="289"/>
      <c r="AF91" s="289"/>
      <c r="AG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</row>
    <row r="92" spans="1:45" ht="18.75" x14ac:dyDescent="0.2">
      <c r="A92" s="361" t="s">
        <v>85</v>
      </c>
      <c r="B92" s="362"/>
      <c r="C92" s="362"/>
      <c r="D92" s="362"/>
      <c r="E92" s="362"/>
      <c r="F92" s="362"/>
      <c r="G92" s="362"/>
      <c r="H92" s="362"/>
      <c r="I92" s="363"/>
      <c r="J92" s="364"/>
      <c r="K92" s="365"/>
      <c r="L92" s="366"/>
      <c r="M92" s="366"/>
      <c r="AC92" s="289"/>
      <c r="AD92" s="289"/>
      <c r="AE92" s="289"/>
      <c r="AF92" s="289"/>
      <c r="AG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</row>
    <row r="93" spans="1:45" ht="19.5" x14ac:dyDescent="0.15">
      <c r="A93" s="317" t="s">
        <v>105</v>
      </c>
      <c r="B93" s="318">
        <f t="shared" ref="B93:L93" si="49">B153</f>
        <v>110.41268936978868</v>
      </c>
      <c r="C93" s="318">
        <f t="shared" si="49"/>
        <v>96.243820834975253</v>
      </c>
      <c r="D93" s="318">
        <f t="shared" si="49"/>
        <v>126.17285666371873</v>
      </c>
      <c r="E93" s="318">
        <f t="shared" si="49"/>
        <v>97.300650640112224</v>
      </c>
      <c r="F93" s="318">
        <f t="shared" si="49"/>
        <v>108.91235693209755</v>
      </c>
      <c r="G93" s="318">
        <f t="shared" si="49"/>
        <v>105.44363633662397</v>
      </c>
      <c r="H93" s="318">
        <f t="shared" si="49"/>
        <v>110.42028950541132</v>
      </c>
      <c r="I93" s="374">
        <f t="shared" si="49"/>
        <v>117.86684866749739</v>
      </c>
      <c r="J93" s="320">
        <f t="shared" si="49"/>
        <v>103.77497509947852</v>
      </c>
      <c r="K93" s="321">
        <f t="shared" si="49"/>
        <v>104.2004126135748</v>
      </c>
      <c r="L93" s="322">
        <f t="shared" si="49"/>
        <v>104.63029957449514</v>
      </c>
      <c r="M93" s="322">
        <f>'[2]1.df13-18-б'!MS74*100</f>
        <v>105.14433298418162</v>
      </c>
      <c r="AC93" s="289"/>
      <c r="AD93" s="289"/>
      <c r="AE93" s="289"/>
      <c r="AF93" s="289"/>
      <c r="AG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</row>
    <row r="94" spans="1:45" ht="18.75" x14ac:dyDescent="0.15">
      <c r="A94" s="323" t="s">
        <v>137</v>
      </c>
      <c r="B94" s="375">
        <f>B207</f>
        <v>0</v>
      </c>
      <c r="C94" s="324"/>
      <c r="D94" s="324"/>
      <c r="E94" s="324"/>
      <c r="F94" s="324"/>
      <c r="G94" s="324"/>
      <c r="H94" s="324"/>
      <c r="I94" s="325"/>
      <c r="J94" s="326"/>
      <c r="K94" s="327"/>
      <c r="L94" s="328"/>
      <c r="M94" s="328"/>
      <c r="AC94" s="289"/>
      <c r="AD94" s="289"/>
      <c r="AE94" s="289"/>
      <c r="AF94" s="289"/>
      <c r="AG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</row>
    <row r="95" spans="1:45" ht="18.75" x14ac:dyDescent="0.2">
      <c r="A95" s="361" t="s">
        <v>86</v>
      </c>
      <c r="B95" s="362"/>
      <c r="C95" s="362"/>
      <c r="D95" s="362"/>
      <c r="E95" s="362"/>
      <c r="F95" s="362"/>
      <c r="G95" s="362"/>
      <c r="H95" s="362"/>
      <c r="I95" s="363"/>
      <c r="J95" s="364"/>
      <c r="K95" s="365"/>
      <c r="L95" s="366"/>
      <c r="M95" s="366"/>
      <c r="AC95" s="289"/>
      <c r="AD95" s="289"/>
      <c r="AE95" s="289"/>
      <c r="AF95" s="289"/>
      <c r="AG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</row>
    <row r="96" spans="1:45" ht="19.5" x14ac:dyDescent="0.15">
      <c r="A96" s="317" t="s">
        <v>105</v>
      </c>
      <c r="B96" s="318">
        <f t="shared" ref="B96:L96" si="50">B154</f>
        <v>120.73259013986686</v>
      </c>
      <c r="C96" s="318">
        <f t="shared" si="50"/>
        <v>105.68859790040636</v>
      </c>
      <c r="D96" s="318">
        <f t="shared" si="50"/>
        <v>108.36704534621944</v>
      </c>
      <c r="E96" s="318">
        <f t="shared" si="50"/>
        <v>109.10425358485456</v>
      </c>
      <c r="F96" s="318">
        <f t="shared" si="50"/>
        <v>106.38926686799147</v>
      </c>
      <c r="G96" s="318">
        <f t="shared" si="50"/>
        <v>103.22929682139382</v>
      </c>
      <c r="H96" s="318">
        <f t="shared" si="50"/>
        <v>116.23149511612118</v>
      </c>
      <c r="I96" s="374">
        <f t="shared" si="50"/>
        <v>108.80097791981025</v>
      </c>
      <c r="J96" s="320">
        <f t="shared" si="50"/>
        <v>100.26912392253391</v>
      </c>
      <c r="K96" s="360">
        <f t="shared" si="50"/>
        <v>104.49556240196027</v>
      </c>
      <c r="L96" s="352">
        <f t="shared" si="50"/>
        <v>104.41005463897079</v>
      </c>
      <c r="M96" s="322">
        <f>'[2]1.df13-18-б'!MS75*100</f>
        <v>104.38111431501338</v>
      </c>
      <c r="AC96" s="289"/>
      <c r="AD96" s="289"/>
      <c r="AE96" s="289"/>
      <c r="AF96" s="289"/>
      <c r="AG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</row>
    <row r="97" spans="1:45" ht="31.5" x14ac:dyDescent="0.15">
      <c r="A97" s="376" t="s">
        <v>138</v>
      </c>
      <c r="B97" s="324">
        <f t="shared" ref="B97:L97" si="51">B204</f>
        <v>120.03171900671472</v>
      </c>
      <c r="C97" s="324">
        <f t="shared" si="51"/>
        <v>104.86222549365813</v>
      </c>
      <c r="D97" s="324">
        <f t="shared" si="51"/>
        <v>106.06639310008525</v>
      </c>
      <c r="E97" s="324">
        <f t="shared" si="51"/>
        <v>109.48386844036568</v>
      </c>
      <c r="F97" s="324">
        <f t="shared" si="51"/>
        <v>104.37945732722345</v>
      </c>
      <c r="G97" s="324">
        <f t="shared" si="51"/>
        <v>102.52036122230912</v>
      </c>
      <c r="H97" s="324">
        <f t="shared" si="51"/>
        <v>114.89047253240581</v>
      </c>
      <c r="I97" s="325">
        <f t="shared" si="51"/>
        <v>111.09841190337046</v>
      </c>
      <c r="J97" s="326">
        <f t="shared" si="51"/>
        <v>98.838602478768152</v>
      </c>
      <c r="K97" s="377">
        <f t="shared" si="51"/>
        <v>105.44459105332255</v>
      </c>
      <c r="L97" s="353">
        <f t="shared" si="51"/>
        <v>104.17577331042534</v>
      </c>
      <c r="M97" s="328">
        <f>'[2]1.df13-18-б'!DV75*100</f>
        <v>104.34802701716296</v>
      </c>
      <c r="AC97" s="289"/>
      <c r="AD97" s="289"/>
      <c r="AE97" s="289"/>
      <c r="AF97" s="289"/>
      <c r="AG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</row>
    <row r="98" spans="1:45" ht="25.15" customHeight="1" x14ac:dyDescent="0.2">
      <c r="A98" s="361" t="s">
        <v>139</v>
      </c>
      <c r="B98" s="362"/>
      <c r="C98" s="362"/>
      <c r="D98" s="362"/>
      <c r="E98" s="362"/>
      <c r="F98" s="362"/>
      <c r="G98" s="362"/>
      <c r="H98" s="362"/>
      <c r="I98" s="363"/>
      <c r="J98" s="364"/>
      <c r="K98" s="365"/>
      <c r="L98" s="366"/>
      <c r="M98" s="366"/>
      <c r="AC98" s="289"/>
      <c r="AD98" s="289"/>
      <c r="AE98" s="289"/>
      <c r="AF98" s="289"/>
      <c r="AG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</row>
    <row r="99" spans="1:45" ht="18.75" x14ac:dyDescent="0.15">
      <c r="A99" s="317" t="s">
        <v>105</v>
      </c>
      <c r="B99" s="318">
        <f>B155</f>
        <v>116.66648578406338</v>
      </c>
      <c r="C99" s="318">
        <f>C155</f>
        <v>110.20144182505842</v>
      </c>
      <c r="D99" s="318">
        <f>D155</f>
        <v>110.44594352590393</v>
      </c>
      <c r="E99" s="318">
        <f>E155</f>
        <v>109.11633661268915</v>
      </c>
      <c r="F99" s="373">
        <f>'[2]1.df13-18-б'!EE80*100+2.1</f>
        <v>112.36725992668823</v>
      </c>
      <c r="G99" s="373">
        <f t="shared" ref="G99:L99" si="52">G155</f>
        <v>106.5023662764668</v>
      </c>
      <c r="H99" s="318">
        <f t="shared" si="52"/>
        <v>105.94854233985302</v>
      </c>
      <c r="I99" s="319">
        <f t="shared" si="52"/>
        <v>108.75933420020986</v>
      </c>
      <c r="J99" s="320">
        <f t="shared" si="52"/>
        <v>108.37081643311441</v>
      </c>
      <c r="K99" s="321">
        <f t="shared" si="52"/>
        <v>104.71910206889395</v>
      </c>
      <c r="L99" s="322">
        <f t="shared" si="52"/>
        <v>103.69581072840654</v>
      </c>
      <c r="M99" s="322">
        <f>'[2]1.df13-18-б'!MS80*100</f>
        <v>103.65552452681482</v>
      </c>
      <c r="AC99" s="289"/>
      <c r="AD99" s="289"/>
      <c r="AE99" s="289"/>
      <c r="AF99" s="289"/>
      <c r="AG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</row>
    <row r="100" spans="1:45" ht="18.75" x14ac:dyDescent="0.15">
      <c r="A100" s="323" t="s">
        <v>106</v>
      </c>
      <c r="B100" s="375">
        <f t="shared" ref="B100:L100" si="53">B205</f>
        <v>122.89799881324701</v>
      </c>
      <c r="C100" s="324">
        <f t="shared" si="53"/>
        <v>117.87847532931863</v>
      </c>
      <c r="D100" s="324">
        <f t="shared" si="53"/>
        <v>139.75454507514871</v>
      </c>
      <c r="E100" s="324">
        <f t="shared" si="53"/>
        <v>111.45413453260804</v>
      </c>
      <c r="F100" s="324">
        <f t="shared" si="53"/>
        <v>104.00627537780073</v>
      </c>
      <c r="G100" s="324">
        <f t="shared" si="53"/>
        <v>110.00603301455696</v>
      </c>
      <c r="H100" s="324">
        <f t="shared" si="53"/>
        <v>101.05882338131056</v>
      </c>
      <c r="I100" s="325">
        <f t="shared" si="53"/>
        <v>111.38585039549798</v>
      </c>
      <c r="J100" s="326">
        <f t="shared" si="53"/>
        <v>108.27232422240264</v>
      </c>
      <c r="K100" s="327">
        <f t="shared" si="53"/>
        <v>105.75168170745879</v>
      </c>
      <c r="L100" s="328">
        <f t="shared" si="53"/>
        <v>104.29802872260845</v>
      </c>
      <c r="M100" s="328">
        <f>'[2]1.df13-18-б'!DV80*100</f>
        <v>104.24346533618207</v>
      </c>
      <c r="AC100" s="289"/>
      <c r="AD100" s="289"/>
      <c r="AE100" s="289"/>
      <c r="AF100" s="289"/>
      <c r="AG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</row>
    <row r="101" spans="1:45" ht="32.25" thickBot="1" x14ac:dyDescent="0.2">
      <c r="A101" s="378" t="s">
        <v>140</v>
      </c>
      <c r="B101" s="379">
        <f>'[2]df04-07'!K75*100</f>
        <v>117.05790410627159</v>
      </c>
      <c r="C101" s="369">
        <f>'[2]df08-12'!C76*100</f>
        <v>110.9667826953862</v>
      </c>
      <c r="D101" s="369">
        <f>'[2]df08-12'!AQ76*100</f>
        <v>110.88919867694926</v>
      </c>
      <c r="E101" s="369">
        <f>'[2]df08-12'!BE76*100</f>
        <v>107.8221747072345</v>
      </c>
      <c r="F101" s="369">
        <f>'[2]df08-12'!BS76*100</f>
        <v>105.8986323190787</v>
      </c>
      <c r="G101" s="369">
        <f>'[2]df08-12'!CG76*100</f>
        <v>106.18330411696721</v>
      </c>
      <c r="H101" s="369">
        <f>'[2]1.df13-18-б'!AU79*100</f>
        <v>102.7534642386225</v>
      </c>
      <c r="I101" s="370">
        <f>'[2]1.df13-18-б'!BK79*100</f>
        <v>115.06142599830378</v>
      </c>
      <c r="J101" s="371">
        <f>'[2]1.df13-18-б'!CA79*100</f>
        <v>108.07056702941198</v>
      </c>
      <c r="K101" s="372">
        <f>'[2]1.df13-18-б'!CP79*100</f>
        <v>104.5703844268929</v>
      </c>
      <c r="L101" s="380">
        <f>'[2]1.df13-18-б'!DF79*100</f>
        <v>104.65761977495922</v>
      </c>
      <c r="M101" s="380">
        <f>'[2]1.df13-18-б'!DV79*100</f>
        <v>104.9542115677713</v>
      </c>
      <c r="AC101" s="289"/>
      <c r="AD101" s="289"/>
      <c r="AE101" s="289"/>
      <c r="AF101" s="289"/>
      <c r="AG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</row>
    <row r="102" spans="1:45" ht="34.15" customHeight="1" thickTop="1" x14ac:dyDescent="0.2">
      <c r="A102" s="361" t="s">
        <v>141</v>
      </c>
      <c r="B102" s="362"/>
      <c r="C102" s="362"/>
      <c r="D102" s="362"/>
      <c r="E102" s="362"/>
      <c r="F102" s="362"/>
      <c r="G102" s="362"/>
      <c r="H102" s="362"/>
      <c r="I102" s="363"/>
      <c r="J102" s="364"/>
      <c r="K102" s="381"/>
      <c r="L102" s="382"/>
      <c r="M102" s="382"/>
      <c r="AC102" s="289"/>
      <c r="AD102" s="289"/>
      <c r="AE102" s="289"/>
      <c r="AF102" s="289"/>
      <c r="AG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</row>
    <row r="103" spans="1:45" ht="18.75" x14ac:dyDescent="0.15">
      <c r="A103" s="317" t="s">
        <v>105</v>
      </c>
      <c r="B103" s="318">
        <v>119.4</v>
      </c>
      <c r="C103" s="318">
        <v>104.96</v>
      </c>
      <c r="D103" s="318">
        <v>107.97</v>
      </c>
      <c r="E103" s="318">
        <f t="shared" ref="E103:L103" si="54">E157</f>
        <v>108.81759329527216</v>
      </c>
      <c r="F103" s="318">
        <f t="shared" si="54"/>
        <v>106.78887965348932</v>
      </c>
      <c r="G103" s="318">
        <f t="shared" si="54"/>
        <v>106.00609794545252</v>
      </c>
      <c r="H103" s="318">
        <f t="shared" si="54"/>
        <v>104.94784312018355</v>
      </c>
      <c r="I103" s="383">
        <f t="shared" si="54"/>
        <v>114.33599958770296</v>
      </c>
      <c r="J103" s="384">
        <f t="shared" si="54"/>
        <v>108.05258616460844</v>
      </c>
      <c r="K103" s="360">
        <f t="shared" si="54"/>
        <v>105.37851978635683</v>
      </c>
      <c r="L103" s="352">
        <f t="shared" si="54"/>
        <v>104.40181553429031</v>
      </c>
      <c r="M103" s="352">
        <f>'[2]1.df13-18-б'!MS95*100</f>
        <v>104.64265628921868</v>
      </c>
      <c r="AC103" s="289"/>
      <c r="AD103" s="289"/>
      <c r="AE103" s="289"/>
      <c r="AF103" s="289"/>
      <c r="AG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</row>
    <row r="104" spans="1:45" ht="18.75" x14ac:dyDescent="0.15">
      <c r="A104" s="323" t="s">
        <v>142</v>
      </c>
      <c r="B104" s="375"/>
      <c r="C104" s="324">
        <f>'[2]df08-12'!C92*100</f>
        <v>105.11398079089832</v>
      </c>
      <c r="D104" s="324">
        <f>'[2]df08-12'!AQ92*100</f>
        <v>105.31451087046517</v>
      </c>
      <c r="E104" s="324">
        <f>'[2]df08-12'!BE92*100</f>
        <v>108.70652115871464</v>
      </c>
      <c r="F104" s="324">
        <f>'[2]1.df13-18-б'!S95*100</f>
        <v>107.02005329442244</v>
      </c>
      <c r="G104" s="324">
        <f>'[2]1.df13-18-б'!AG95*100</f>
        <v>106.06758471550897</v>
      </c>
      <c r="H104" s="324">
        <f>'[2]1.df13-18-б'!AU95*100</f>
        <v>104.7313734819809</v>
      </c>
      <c r="I104" s="325">
        <f>'[2]1.df13-18-б'!BK95*100</f>
        <v>110.5485611794262</v>
      </c>
      <c r="J104" s="326"/>
      <c r="K104" s="327"/>
      <c r="L104" s="328"/>
      <c r="M104" s="328"/>
      <c r="AC104" s="289"/>
      <c r="AD104" s="289"/>
      <c r="AE104" s="289"/>
      <c r="AF104" s="289"/>
      <c r="AG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</row>
    <row r="105" spans="1:45" ht="18.75" x14ac:dyDescent="0.2">
      <c r="A105" s="385" t="s">
        <v>143</v>
      </c>
      <c r="B105" s="362"/>
      <c r="C105" s="362"/>
      <c r="D105" s="362"/>
      <c r="E105" s="362"/>
      <c r="F105" s="362"/>
      <c r="G105" s="362"/>
      <c r="H105" s="362"/>
      <c r="I105" s="363"/>
      <c r="J105" s="364"/>
      <c r="K105" s="365"/>
      <c r="L105" s="366"/>
      <c r="M105" s="366"/>
      <c r="AC105" s="289"/>
      <c r="AD105" s="289"/>
      <c r="AE105" s="289"/>
      <c r="AF105" s="289"/>
      <c r="AG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</row>
    <row r="106" spans="1:45" ht="18.75" x14ac:dyDescent="0.15">
      <c r="A106" s="317" t="s">
        <v>105</v>
      </c>
      <c r="B106" s="318">
        <v>118.8</v>
      </c>
      <c r="C106" s="318">
        <f>C158</f>
        <v>105.2</v>
      </c>
      <c r="D106" s="318">
        <f>D158</f>
        <v>112.71243853682331</v>
      </c>
      <c r="E106" s="373">
        <v>117.1</v>
      </c>
      <c r="F106" s="373">
        <f>'[2]1.df13-18-б'!EE69*100</f>
        <v>111.29607239702706</v>
      </c>
      <c r="G106" s="373">
        <f t="shared" ref="G106:L106" si="55">G158</f>
        <v>101.19548077931069</v>
      </c>
      <c r="H106" s="318">
        <f t="shared" si="55"/>
        <v>106.35096299962382</v>
      </c>
      <c r="I106" s="319">
        <f t="shared" si="55"/>
        <v>104.95286413182028</v>
      </c>
      <c r="J106" s="320">
        <f t="shared" si="55"/>
        <v>105.00796699174444</v>
      </c>
      <c r="K106" s="321">
        <f t="shared" si="55"/>
        <v>105.1294086666847</v>
      </c>
      <c r="L106" s="322">
        <f t="shared" si="55"/>
        <v>105.19041938754927</v>
      </c>
      <c r="M106" s="322">
        <f>'[2]1.df13-18-б'!MS69*100</f>
        <v>105.02778041865797</v>
      </c>
      <c r="N106" s="386"/>
      <c r="O106" s="386"/>
      <c r="P106" s="386"/>
      <c r="AC106" s="289"/>
      <c r="AD106" s="289"/>
      <c r="AE106" s="289"/>
      <c r="AF106" s="289"/>
      <c r="AG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</row>
    <row r="107" spans="1:45" ht="19.5" thickBot="1" x14ac:dyDescent="0.2">
      <c r="A107" s="387" t="s">
        <v>106</v>
      </c>
      <c r="B107" s="388">
        <f t="shared" ref="B107:L107" si="56">B208</f>
        <v>123.10601944778124</v>
      </c>
      <c r="C107" s="389">
        <f t="shared" si="56"/>
        <v>103.20616925610264</v>
      </c>
      <c r="D107" s="389">
        <f t="shared" si="56"/>
        <v>106.53134329423781</v>
      </c>
      <c r="E107" s="389">
        <f t="shared" si="56"/>
        <v>109.91165851796141</v>
      </c>
      <c r="F107" s="389">
        <f t="shared" si="56"/>
        <v>108.6383562651686</v>
      </c>
      <c r="G107" s="389">
        <f t="shared" si="56"/>
        <v>105.63442326335111</v>
      </c>
      <c r="H107" s="389">
        <f t="shared" si="56"/>
        <v>104.3282120611905</v>
      </c>
      <c r="I107" s="390">
        <f t="shared" si="56"/>
        <v>105.52392836282911</v>
      </c>
      <c r="J107" s="391">
        <f t="shared" si="56"/>
        <v>104.15088529673291</v>
      </c>
      <c r="K107" s="392">
        <f t="shared" si="56"/>
        <v>104.54015373793473</v>
      </c>
      <c r="L107" s="393">
        <f t="shared" si="56"/>
        <v>104.9374418716267</v>
      </c>
      <c r="M107" s="393">
        <f>'[2]1.df13-18-б'!DV69*100</f>
        <v>104.69610363690099</v>
      </c>
      <c r="N107" s="386"/>
      <c r="O107" s="386"/>
      <c r="P107" s="386"/>
      <c r="AC107" s="289"/>
      <c r="AD107" s="289"/>
      <c r="AE107" s="289"/>
      <c r="AF107" s="289"/>
      <c r="AG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</row>
    <row r="108" spans="1:45" ht="18.75" x14ac:dyDescent="0.2">
      <c r="A108" s="361" t="s">
        <v>144</v>
      </c>
      <c r="B108" s="394"/>
      <c r="C108" s="362"/>
      <c r="D108" s="362"/>
      <c r="E108" s="362"/>
      <c r="F108" s="362"/>
      <c r="G108" s="362"/>
      <c r="H108" s="362"/>
      <c r="I108" s="363"/>
      <c r="J108" s="362"/>
      <c r="K108" s="363"/>
      <c r="L108" s="395"/>
      <c r="M108" s="395"/>
      <c r="AC108" s="289"/>
      <c r="AD108" s="289"/>
      <c r="AE108" s="289"/>
      <c r="AF108" s="289"/>
      <c r="AG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</row>
    <row r="109" spans="1:45" ht="18.75" x14ac:dyDescent="0.15">
      <c r="A109" s="396" t="s">
        <v>145</v>
      </c>
      <c r="B109" s="397">
        <f t="shared" ref="B109:L109" si="57">B160</f>
        <v>112.76613449038697</v>
      </c>
      <c r="C109" s="398">
        <f t="shared" si="57"/>
        <v>110.31128473451366</v>
      </c>
      <c r="D109" s="398">
        <f t="shared" si="57"/>
        <v>106.17386492044017</v>
      </c>
      <c r="E109" s="398">
        <f t="shared" si="57"/>
        <v>108.24598456124575</v>
      </c>
      <c r="F109" s="398">
        <f t="shared" si="57"/>
        <v>105.35221469288155</v>
      </c>
      <c r="G109" s="398">
        <f t="shared" si="57"/>
        <v>106.60627988424312</v>
      </c>
      <c r="H109" s="398">
        <f t="shared" si="57"/>
        <v>107.59807115972799</v>
      </c>
      <c r="I109" s="399">
        <f t="shared" si="57"/>
        <v>116.25926817198615</v>
      </c>
      <c r="J109" s="400">
        <f t="shared" si="57"/>
        <v>107.39650453317311</v>
      </c>
      <c r="K109" s="401">
        <f t="shared" si="57"/>
        <v>105.03336696749723</v>
      </c>
      <c r="L109" s="402">
        <f t="shared" si="57"/>
        <v>104.41470631864085</v>
      </c>
      <c r="M109" s="402">
        <f>'[2]1.df13-18-б'!MS93*100</f>
        <v>104.26018064797972</v>
      </c>
      <c r="N109" s="386"/>
      <c r="O109" s="386"/>
      <c r="P109" s="386"/>
      <c r="Q109" s="386"/>
      <c r="AC109" s="289"/>
      <c r="AD109" s="289"/>
      <c r="AE109" s="289"/>
      <c r="AF109" s="289"/>
      <c r="AG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</row>
    <row r="110" spans="1:45" ht="18.75" x14ac:dyDescent="0.15">
      <c r="A110" s="323" t="s">
        <v>146</v>
      </c>
      <c r="B110" s="375">
        <f t="shared" ref="B110:L110" si="58">B213</f>
        <v>113.96373532806724</v>
      </c>
      <c r="C110" s="324">
        <f t="shared" si="58"/>
        <v>110.68869444879049</v>
      </c>
      <c r="D110" s="324">
        <f t="shared" si="58"/>
        <v>106.33213274240492</v>
      </c>
      <c r="E110" s="324">
        <f t="shared" si="58"/>
        <v>108.38725796041986</v>
      </c>
      <c r="F110" s="324">
        <f t="shared" si="58"/>
        <v>104.97042140545582</v>
      </c>
      <c r="G110" s="324">
        <f t="shared" si="58"/>
        <v>106.31525253595242</v>
      </c>
      <c r="H110" s="324">
        <f t="shared" si="58"/>
        <v>107.74197240998484</v>
      </c>
      <c r="I110" s="325">
        <f t="shared" si="58"/>
        <v>116.59431547441577</v>
      </c>
      <c r="J110" s="403">
        <f t="shared" si="58"/>
        <v>107.16262005449708</v>
      </c>
      <c r="K110" s="404">
        <f t="shared" si="58"/>
        <v>105.01894704835773</v>
      </c>
      <c r="L110" s="405">
        <f t="shared" si="58"/>
        <v>104.26716262941534</v>
      </c>
      <c r="M110" s="405">
        <f>'[2]ИПЦ-баз1'!T485</f>
        <v>104.16969265319889</v>
      </c>
      <c r="N110" s="386"/>
      <c r="O110" s="386"/>
      <c r="P110" s="386"/>
      <c r="Q110" s="386"/>
      <c r="AC110" s="289"/>
      <c r="AD110" s="289"/>
      <c r="AE110" s="289"/>
      <c r="AF110" s="289"/>
      <c r="AG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</row>
    <row r="111" spans="1:45" ht="18.75" x14ac:dyDescent="0.15">
      <c r="A111" s="396" t="s">
        <v>147</v>
      </c>
      <c r="B111" s="397">
        <f t="shared" ref="B111:L111" si="59">B161</f>
        <v>114.08100356505848</v>
      </c>
      <c r="C111" s="398">
        <f t="shared" si="59"/>
        <v>113.09312202673706</v>
      </c>
      <c r="D111" s="398">
        <f t="shared" si="59"/>
        <v>108.12541657220072</v>
      </c>
      <c r="E111" s="398">
        <f t="shared" si="59"/>
        <v>108.5492581081694</v>
      </c>
      <c r="F111" s="398">
        <f t="shared" si="59"/>
        <v>105.34782270236518</v>
      </c>
      <c r="G111" s="398">
        <f t="shared" si="59"/>
        <v>107.608549842861</v>
      </c>
      <c r="H111" s="398">
        <f t="shared" si="59"/>
        <v>106.59785592612876</v>
      </c>
      <c r="I111" s="399">
        <f t="shared" si="59"/>
        <v>109.04068146382544</v>
      </c>
      <c r="J111" s="400">
        <f t="shared" si="59"/>
        <v>106.61298535173158</v>
      </c>
      <c r="K111" s="401">
        <f t="shared" si="59"/>
        <v>103.228185396847</v>
      </c>
      <c r="L111" s="402">
        <f t="shared" si="59"/>
        <v>103.25484872709221</v>
      </c>
      <c r="M111" s="402">
        <f>'[2]1.df13-18-б'!MS94*100</f>
        <v>103.57354835369006</v>
      </c>
      <c r="N111" s="386"/>
      <c r="O111" s="386"/>
      <c r="P111" s="386"/>
      <c r="Q111" s="386"/>
      <c r="AC111" s="289"/>
      <c r="AD111" s="289"/>
      <c r="AE111" s="289"/>
      <c r="AF111" s="289"/>
      <c r="AG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</row>
    <row r="112" spans="1:45" ht="18.75" x14ac:dyDescent="0.15">
      <c r="A112" s="406" t="s">
        <v>148</v>
      </c>
      <c r="B112" s="407">
        <f t="shared" ref="B112:L112" si="60">B214</f>
        <v>114.54045232398475</v>
      </c>
      <c r="C112" s="408">
        <f t="shared" si="60"/>
        <v>114.51453139439469</v>
      </c>
      <c r="D112" s="408">
        <f t="shared" si="60"/>
        <v>108.30708946764949</v>
      </c>
      <c r="E112" s="408">
        <f t="shared" si="60"/>
        <v>108.4362269183658</v>
      </c>
      <c r="F112" s="408">
        <f t="shared" si="60"/>
        <v>105.40523129814309</v>
      </c>
      <c r="G112" s="408">
        <f t="shared" si="60"/>
        <v>108.0944046529706</v>
      </c>
      <c r="H112" s="408">
        <f t="shared" si="60"/>
        <v>108.10915426747196</v>
      </c>
      <c r="I112" s="409">
        <f t="shared" si="60"/>
        <v>112.43668293237886</v>
      </c>
      <c r="J112" s="410">
        <f t="shared" si="60"/>
        <v>106.99732252007746</v>
      </c>
      <c r="K112" s="411">
        <f t="shared" si="60"/>
        <v>103.06053603737186</v>
      </c>
      <c r="L112" s="412">
        <f t="shared" si="60"/>
        <v>103.22306182656958</v>
      </c>
      <c r="M112" s="412">
        <f>'[2]ИПЦ-баз1'!T492</f>
        <v>103.51197804004011</v>
      </c>
      <c r="N112" s="386"/>
      <c r="O112" s="386"/>
      <c r="P112" s="386"/>
      <c r="Q112" s="386"/>
      <c r="AC112" s="289"/>
      <c r="AD112" s="289"/>
      <c r="AE112" s="289"/>
      <c r="AF112" s="289"/>
      <c r="AG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</row>
    <row r="113" spans="1:45" ht="49.15" customHeight="1" x14ac:dyDescent="0.15">
      <c r="A113" s="970" t="s">
        <v>149</v>
      </c>
      <c r="B113" s="971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AC113" s="289"/>
      <c r="AD113" s="289"/>
      <c r="AE113" s="289"/>
      <c r="AF113" s="289"/>
      <c r="AG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</row>
    <row r="114" spans="1:45" ht="75" customHeight="1" x14ac:dyDescent="0.15">
      <c r="A114" s="972" t="s">
        <v>150</v>
      </c>
      <c r="B114" s="973"/>
      <c r="C114" s="973"/>
      <c r="D114" s="973"/>
      <c r="E114" s="973"/>
      <c r="F114" s="973"/>
      <c r="G114" s="973"/>
      <c r="H114" s="973"/>
      <c r="I114" s="973"/>
      <c r="J114" s="973"/>
      <c r="K114" s="973"/>
      <c r="L114" s="973"/>
      <c r="AC114" s="289"/>
      <c r="AD114" s="289"/>
      <c r="AE114" s="289"/>
      <c r="AF114" s="289"/>
      <c r="AG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</row>
    <row r="115" spans="1:45" ht="50.45" customHeight="1" x14ac:dyDescent="0.15">
      <c r="A115" s="970" t="s">
        <v>151</v>
      </c>
      <c r="B115" s="971"/>
      <c r="C115" s="971"/>
      <c r="D115" s="971"/>
      <c r="E115" s="971"/>
      <c r="F115" s="971"/>
      <c r="G115" s="971"/>
      <c r="H115" s="971"/>
      <c r="I115" s="971"/>
      <c r="J115" s="971"/>
      <c r="K115" s="971"/>
      <c r="L115" s="971"/>
      <c r="M115" s="958"/>
      <c r="N115" s="959"/>
      <c r="O115" s="959"/>
      <c r="P115" s="959"/>
      <c r="Q115" s="959"/>
      <c r="R115" s="959"/>
      <c r="S115" s="959"/>
      <c r="T115" s="959"/>
      <c r="U115" s="959"/>
      <c r="V115" s="959"/>
      <c r="W115" s="959"/>
      <c r="X115" s="413"/>
      <c r="Y115" s="958"/>
      <c r="Z115" s="959"/>
      <c r="AA115" s="959"/>
      <c r="AB115" s="959"/>
      <c r="AC115" s="959"/>
      <c r="AD115" s="959"/>
      <c r="AE115" s="959"/>
      <c r="AF115" s="959"/>
      <c r="AG115" s="959"/>
      <c r="AH115" s="959"/>
      <c r="AI115" s="414"/>
      <c r="AJ115" s="415"/>
      <c r="AK115" s="416"/>
      <c r="AL115" s="416"/>
      <c r="AM115" s="416"/>
      <c r="AN115" s="417"/>
      <c r="AO115" s="415"/>
      <c r="AP115" s="416"/>
      <c r="AQ115" s="416"/>
      <c r="AR115" s="416"/>
      <c r="AS115" s="417"/>
    </row>
    <row r="116" spans="1:45" ht="39.6" hidden="1" customHeight="1" x14ac:dyDescent="0.15">
      <c r="A116" s="418" t="s">
        <v>97</v>
      </c>
      <c r="B116" s="962" t="s">
        <v>152</v>
      </c>
      <c r="C116" s="960"/>
      <c r="D116" s="960"/>
      <c r="E116" s="960"/>
      <c r="F116" s="960"/>
      <c r="G116" s="960"/>
      <c r="H116" s="960"/>
      <c r="I116" s="960"/>
      <c r="J116" s="960"/>
      <c r="K116" s="960"/>
      <c r="L116" s="961"/>
      <c r="M116" s="962" t="s">
        <v>31</v>
      </c>
      <c r="N116" s="960"/>
      <c r="O116" s="960"/>
      <c r="P116" s="960"/>
      <c r="Q116" s="960"/>
      <c r="R116" s="960"/>
      <c r="S116" s="960"/>
      <c r="T116" s="960"/>
      <c r="U116" s="960"/>
      <c r="V116" s="960"/>
      <c r="W116" s="961"/>
      <c r="X116" s="419"/>
      <c r="Y116" s="962"/>
      <c r="Z116" s="960"/>
      <c r="AA116" s="960"/>
      <c r="AB116" s="960"/>
      <c r="AC116" s="960"/>
      <c r="AD116" s="962"/>
      <c r="AE116" s="960"/>
      <c r="AF116" s="960"/>
      <c r="AG116" s="960"/>
      <c r="AH116" s="960"/>
      <c r="AI116" s="420"/>
      <c r="AJ116" s="962"/>
      <c r="AK116" s="960"/>
      <c r="AL116" s="960"/>
      <c r="AM116" s="960"/>
      <c r="AN116" s="960"/>
      <c r="AO116" s="962"/>
      <c r="AP116" s="960"/>
      <c r="AQ116" s="960"/>
      <c r="AR116" s="960"/>
      <c r="AS116" s="960"/>
    </row>
    <row r="117" spans="1:45" ht="29.45" hidden="1" customHeight="1" x14ac:dyDescent="0.15">
      <c r="A117" s="421" t="s">
        <v>32</v>
      </c>
      <c r="B117" s="422">
        <v>2008</v>
      </c>
      <c r="C117" s="422">
        <v>2009</v>
      </c>
      <c r="D117" s="422">
        <v>2010</v>
      </c>
      <c r="E117" s="422">
        <v>2011</v>
      </c>
      <c r="F117" s="422">
        <v>2012</v>
      </c>
      <c r="G117" s="422">
        <v>2013</v>
      </c>
      <c r="H117" s="423">
        <v>2014</v>
      </c>
      <c r="I117" s="422">
        <v>2015</v>
      </c>
      <c r="J117" s="424">
        <v>2016</v>
      </c>
      <c r="K117" s="422">
        <v>2017</v>
      </c>
      <c r="L117" s="422">
        <v>2018</v>
      </c>
      <c r="M117" s="425">
        <v>2008</v>
      </c>
      <c r="N117" s="425">
        <v>2009</v>
      </c>
      <c r="O117" s="425">
        <v>2010</v>
      </c>
      <c r="P117" s="425">
        <v>2011</v>
      </c>
      <c r="Q117" s="425">
        <v>2012</v>
      </c>
      <c r="R117" s="425">
        <v>2013</v>
      </c>
      <c r="S117" s="426">
        <v>2014</v>
      </c>
      <c r="T117" s="425">
        <v>2015</v>
      </c>
      <c r="U117" s="427">
        <v>2016</v>
      </c>
      <c r="V117" s="425">
        <v>2017</v>
      </c>
      <c r="W117" s="425">
        <v>2018</v>
      </c>
      <c r="X117" s="428"/>
      <c r="Y117" s="429"/>
      <c r="Z117" s="429"/>
      <c r="AA117" s="429"/>
      <c r="AB117" s="429"/>
      <c r="AC117" s="430"/>
      <c r="AD117" s="429"/>
      <c r="AE117" s="429"/>
      <c r="AF117" s="429"/>
      <c r="AG117" s="429"/>
      <c r="AH117" s="963"/>
      <c r="AI117" s="431"/>
      <c r="AJ117" s="432"/>
      <c r="AK117" s="432"/>
      <c r="AL117" s="432"/>
      <c r="AM117" s="433"/>
      <c r="AN117" s="965"/>
      <c r="AO117" s="432"/>
      <c r="AP117" s="432"/>
      <c r="AQ117" s="432"/>
      <c r="AR117" s="432"/>
      <c r="AS117" s="965"/>
    </row>
    <row r="118" spans="1:45" ht="18" hidden="1" customHeight="1" x14ac:dyDescent="0.15">
      <c r="A118" s="434" t="s">
        <v>153</v>
      </c>
      <c r="B118" s="952" t="s">
        <v>154</v>
      </c>
      <c r="C118" s="953"/>
      <c r="D118" s="953"/>
      <c r="E118" s="953"/>
      <c r="F118" s="953"/>
      <c r="G118" s="953"/>
      <c r="H118" s="953"/>
      <c r="I118" s="312" t="s">
        <v>49</v>
      </c>
      <c r="J118" s="953" t="s">
        <v>50</v>
      </c>
      <c r="K118" s="953"/>
      <c r="L118" s="954"/>
      <c r="M118" s="952" t="s">
        <v>154</v>
      </c>
      <c r="N118" s="953"/>
      <c r="O118" s="953"/>
      <c r="P118" s="953"/>
      <c r="Q118" s="953"/>
      <c r="R118" s="953"/>
      <c r="S118" s="953"/>
      <c r="T118" s="312" t="s">
        <v>49</v>
      </c>
      <c r="U118" s="953" t="s">
        <v>50</v>
      </c>
      <c r="V118" s="953"/>
      <c r="W118" s="954"/>
      <c r="X118" s="435"/>
      <c r="Y118" s="955"/>
      <c r="Z118" s="956"/>
      <c r="AA118" s="956"/>
      <c r="AB118" s="956"/>
      <c r="AC118" s="957"/>
      <c r="AD118" s="436"/>
      <c r="AE118" s="437"/>
      <c r="AF118" s="437"/>
      <c r="AG118" s="437"/>
      <c r="AH118" s="964"/>
      <c r="AI118" s="438"/>
      <c r="AJ118" s="966"/>
      <c r="AK118" s="967"/>
      <c r="AL118" s="967"/>
      <c r="AM118" s="967"/>
      <c r="AN118" s="964"/>
      <c r="AO118" s="439"/>
      <c r="AP118" s="437"/>
      <c r="AQ118" s="437"/>
      <c r="AR118" s="437"/>
      <c r="AS118" s="964"/>
    </row>
    <row r="119" spans="1:45" ht="51.6" hidden="1" customHeight="1" x14ac:dyDescent="0.15">
      <c r="A119" s="440" t="s">
        <v>53</v>
      </c>
      <c r="B119" s="441">
        <f>'[2]df08-12'!CQ11*100</f>
        <v>118.58824545880202</v>
      </c>
      <c r="C119" s="442">
        <f>'[2]df08-12'!DY11*100</f>
        <v>122.6157192751957</v>
      </c>
      <c r="D119" s="442">
        <f>('[2]df08-12'!FH11*100)/100</f>
        <v>114.14369011252356</v>
      </c>
      <c r="E119" s="442">
        <f>'[2]df08-12'!GN11*100</f>
        <v>111.46422834118927</v>
      </c>
      <c r="F119" s="442">
        <f>'[2]df08-12'!HZ11*100</f>
        <v>101.42101631019209</v>
      </c>
      <c r="G119" s="442">
        <f>'[2]1.df13-18-б'!FH11*100</f>
        <v>110.53269848897564</v>
      </c>
      <c r="H119" s="442">
        <f>'[2]1.df13-18-б'!GM11*100</f>
        <v>105.39586182034726</v>
      </c>
      <c r="I119" s="443">
        <f>'[2]1.df13-18-б'!IA11*100</f>
        <v>105.34238836098282</v>
      </c>
      <c r="J119" s="443">
        <f>'[2]1.df13-18-б'!JK11*100</f>
        <v>106.53564554107253</v>
      </c>
      <c r="K119" s="443">
        <f>'[2]1.df13-18-б'!LA11*100</f>
        <v>105.17375209988219</v>
      </c>
      <c r="L119" s="444">
        <f>'[2]1.df13-18-б'!LW11*100</f>
        <v>104.36823677977965</v>
      </c>
      <c r="M119" s="442">
        <f>'[2]df04-07'!K11*100</f>
        <v>119.1161414691281</v>
      </c>
      <c r="N119" s="442">
        <f>'[2]df08-12'!C11*100</f>
        <v>120.05740497773429</v>
      </c>
      <c r="O119" s="442">
        <f>'[2]df08-12'!AQ11*100</f>
        <v>116.01149916442179</v>
      </c>
      <c r="P119" s="442">
        <f>'[2]df08-12'!BE11*100</f>
        <v>113.38123541211856</v>
      </c>
      <c r="Q119" s="442">
        <f>'[2]df08-12'!BS11*100</f>
        <v>100.79939269435963</v>
      </c>
      <c r="R119" s="445">
        <f>'[2]df08-12'!CG11*100</f>
        <v>109.92302408016886</v>
      </c>
      <c r="S119" s="445">
        <f>'[2]1.df13-18-б'!AU11*100</f>
        <v>106.15428495953867</v>
      </c>
      <c r="T119" s="443">
        <f>'[2]1.df13-18-б'!BK11*100</f>
        <v>105.37040214962899</v>
      </c>
      <c r="U119" s="445">
        <f>'[2]1.df13-18-б'!CA11*100</f>
        <v>105.77130946495028</v>
      </c>
      <c r="V119" s="445">
        <f>'[2]1.df13-18-б'!CP11*100</f>
        <v>105.33668942250584</v>
      </c>
      <c r="W119" s="444">
        <f>'[2]1.df13-18-б'!DF11*100</f>
        <v>104.36292502085358</v>
      </c>
      <c r="X119" s="446"/>
      <c r="Y119" s="447"/>
      <c r="Z119" s="448"/>
      <c r="AA119" s="448"/>
      <c r="AB119" s="449"/>
      <c r="AC119" s="450"/>
      <c r="AD119" s="451"/>
      <c r="AE119" s="452"/>
      <c r="AF119" s="452"/>
      <c r="AG119" s="453"/>
      <c r="AH119" s="450"/>
      <c r="AI119" s="454"/>
      <c r="AJ119" s="447"/>
      <c r="AK119" s="448"/>
      <c r="AL119" s="448"/>
      <c r="AM119" s="448"/>
      <c r="AN119" s="455"/>
      <c r="AO119" s="447"/>
      <c r="AP119" s="448"/>
      <c r="AQ119" s="448"/>
      <c r="AR119" s="449"/>
      <c r="AS119" s="455"/>
    </row>
    <row r="120" spans="1:45" s="289" customFormat="1" ht="22.9" hidden="1" customHeight="1" x14ac:dyDescent="0.15">
      <c r="A120" s="456" t="s">
        <v>54</v>
      </c>
      <c r="B120" s="457">
        <f>'[2]df08-12'!CQ12*100</f>
        <v>116.38412711241098</v>
      </c>
      <c r="C120" s="458">
        <f>'[2]df08-12'!DY12*100</f>
        <v>97.041259382620254</v>
      </c>
      <c r="D120" s="458">
        <f>('[2]df08-12'!FH12*100)/100</f>
        <v>118.68163389236437</v>
      </c>
      <c r="E120" s="458">
        <f>'[2]df08-12'!GN12*100</f>
        <v>125.94372892692864</v>
      </c>
      <c r="F120" s="458">
        <f>'[2]df08-12'!HZ12*100</f>
        <v>109.79600441877042</v>
      </c>
      <c r="G120" s="458">
        <f>'[2]1.df13-18-б'!FH12*100</f>
        <v>105.86610616520804</v>
      </c>
      <c r="H120" s="458">
        <f>'[2]1.df13-18-б'!GM12*100</f>
        <v>104.51838122792496</v>
      </c>
      <c r="I120" s="459">
        <f>'[2]1.df13-18-б'!IA12*100</f>
        <v>110.90799206293252</v>
      </c>
      <c r="J120" s="459">
        <f>'[2]1.df13-18-б'!JK12*100</f>
        <v>97.620216464171492</v>
      </c>
      <c r="K120" s="459">
        <f>'[2]1.df13-18-б'!LA12*100</f>
        <v>102.439507815054</v>
      </c>
      <c r="L120" s="460">
        <f>'[2]1.df13-18-б'!LW12*100</f>
        <v>102.54315163846468</v>
      </c>
      <c r="M120" s="461">
        <f>'[2]df04-07'!K12*100</f>
        <v>124.18395724892</v>
      </c>
      <c r="N120" s="461">
        <f>'[2]df08-12'!C12*100</f>
        <v>80.224545727681473</v>
      </c>
      <c r="O120" s="461">
        <f>'[2]df08-12'!AQ12*100</f>
        <v>117.44607669999516</v>
      </c>
      <c r="P120" s="461">
        <f>'[2]df08-12'!BE12*100</f>
        <v>131.72484418732176</v>
      </c>
      <c r="Q120" s="461">
        <f>'[2]df08-12'!BS12*100</f>
        <v>120.9602615657255</v>
      </c>
      <c r="R120" s="461">
        <f>'[2]df08-12'!CG12*100</f>
        <v>105.83259429409924</v>
      </c>
      <c r="S120" s="461">
        <f>'[2]1.df13-18-б'!AU12*100</f>
        <v>105.10289420262112</v>
      </c>
      <c r="T120" s="462">
        <f>'[2]1.df13-18-б'!BK12*100</f>
        <v>109.45737445119188</v>
      </c>
      <c r="U120" s="461">
        <f>'[2]1.df13-18-б'!CA12*100</f>
        <v>99.191366158446357</v>
      </c>
      <c r="V120" s="461">
        <f>'[2]1.df13-18-б'!CP12*100</f>
        <v>102.37756108650393</v>
      </c>
      <c r="W120" s="463">
        <f>'[2]1.df13-18-б'!DF12*100</f>
        <v>102.58698270018894</v>
      </c>
      <c r="X120" s="464"/>
      <c r="Y120" s="464"/>
      <c r="Z120" s="461"/>
      <c r="AA120" s="461"/>
      <c r="AB120" s="463"/>
      <c r="AC120" s="465"/>
      <c r="AD120" s="466"/>
      <c r="AE120" s="467"/>
      <c r="AF120" s="467"/>
      <c r="AG120" s="468"/>
      <c r="AH120" s="465"/>
      <c r="AI120" s="469"/>
      <c r="AJ120" s="464"/>
      <c r="AK120" s="461"/>
      <c r="AL120" s="461"/>
      <c r="AM120" s="461"/>
      <c r="AN120" s="462"/>
      <c r="AO120" s="464"/>
      <c r="AP120" s="461"/>
      <c r="AQ120" s="461"/>
      <c r="AR120" s="463"/>
      <c r="AS120" s="462"/>
    </row>
    <row r="121" spans="1:45" s="488" customFormat="1" ht="33.6" hidden="1" customHeight="1" x14ac:dyDescent="0.15">
      <c r="A121" s="470" t="s">
        <v>55</v>
      </c>
      <c r="B121" s="471">
        <f>'[2]df08-12'!CQ13*100</f>
        <v>116.15586408065978</v>
      </c>
      <c r="C121" s="472">
        <f>'[2]df08-12'!DY13*100</f>
        <v>78.718629736395627</v>
      </c>
      <c r="D121" s="472">
        <f>('[2]df08-12'!FH13*100)/100</f>
        <v>116.776826630538</v>
      </c>
      <c r="E121" s="472">
        <f>'[2]df08-12'!GN13*100</f>
        <v>126.05761499215113</v>
      </c>
      <c r="F121" s="472">
        <f>'[2]df08-12'!HZ13*100</f>
        <v>110.83821682404702</v>
      </c>
      <c r="G121" s="472">
        <f>'[2]1.df13-18-б'!FH13*100</f>
        <v>106.61375605381626</v>
      </c>
      <c r="H121" s="472">
        <f>'[2]1.df13-18-б'!GM13*100</f>
        <v>104.49466271291099</v>
      </c>
      <c r="I121" s="473">
        <f>'[2]1.df13-18-б'!IA13*100</f>
        <v>110.75078724775945</v>
      </c>
      <c r="J121" s="473">
        <f>'[2]1.df13-18-б'!JK13*100</f>
        <v>95.350569426616886</v>
      </c>
      <c r="K121" s="473">
        <f>'[2]1.df13-18-б'!LA13*100</f>
        <v>101.90482886502683</v>
      </c>
      <c r="L121" s="474">
        <f>'[2]1.df13-18-б'!LW13*100</f>
        <v>102.24796485457009</v>
      </c>
      <c r="M121" s="472">
        <f>'[2]df04-07'!K13*100</f>
        <v>125.43175346188764</v>
      </c>
      <c r="N121" s="472">
        <f>'[2]df08-12'!C13*100</f>
        <v>80.061946480751118</v>
      </c>
      <c r="O121" s="472">
        <f>'[2]df08-12'!AQ13*100</f>
        <v>118.33677048246381</v>
      </c>
      <c r="P121" s="472">
        <f>'[2]df08-12'!BE13*100</f>
        <v>132.80098425364434</v>
      </c>
      <c r="Q121" s="472">
        <f>'[2]df08-12'!BS13*100</f>
        <v>123.66108392080632</v>
      </c>
      <c r="R121" s="472">
        <f>'[2]df08-12'!CG13*100</f>
        <v>105.87655451670959</v>
      </c>
      <c r="S121" s="472">
        <f>'[2]1.df13-18-б'!AU13*100</f>
        <v>105.99965002378188</v>
      </c>
      <c r="T121" s="473">
        <f>'[2]1.df13-18-б'!BK13*100</f>
        <v>109.08807749299363</v>
      </c>
      <c r="U121" s="472">
        <f>'[2]1.df13-18-б'!CA13*100</f>
        <v>98.015944901338287</v>
      </c>
      <c r="V121" s="472">
        <f>'[2]1.df13-18-б'!CP13*100</f>
        <v>101.48650371894918</v>
      </c>
      <c r="W121" s="474">
        <f>'[2]1.df13-18-б'!DF13*100</f>
        <v>102.19392447342011</v>
      </c>
      <c r="X121" s="475"/>
      <c r="Y121" s="476"/>
      <c r="Z121" s="477"/>
      <c r="AA121" s="477"/>
      <c r="AB121" s="478"/>
      <c r="AC121" s="479"/>
      <c r="AD121" s="480"/>
      <c r="AE121" s="481"/>
      <c r="AF121" s="481"/>
      <c r="AG121" s="482"/>
      <c r="AH121" s="479"/>
      <c r="AI121" s="483"/>
      <c r="AJ121" s="476"/>
      <c r="AK121" s="477"/>
      <c r="AL121" s="477"/>
      <c r="AM121" s="477"/>
      <c r="AN121" s="484"/>
      <c r="AO121" s="485"/>
      <c r="AP121" s="486"/>
      <c r="AQ121" s="486"/>
      <c r="AR121" s="487"/>
      <c r="AS121" s="484"/>
    </row>
    <row r="122" spans="1:45" s="289" customFormat="1" ht="28.9" hidden="1" customHeight="1" x14ac:dyDescent="0.15">
      <c r="A122" s="489" t="s">
        <v>56</v>
      </c>
      <c r="B122" s="441"/>
      <c r="C122" s="442">
        <f>'[2]df08-12'!DY14*100</f>
        <v>99.38276162983037</v>
      </c>
      <c r="D122" s="442">
        <f>('[2]df08-12'!FH14*100)/100</f>
        <v>115.65857861357614</v>
      </c>
      <c r="E122" s="442">
        <f>'[2]df08-12'!GN14*100</f>
        <v>126.12407672562118</v>
      </c>
      <c r="F122" s="442">
        <f>'[2]df08-12'!HZ14*100</f>
        <v>112.50153873473781</v>
      </c>
      <c r="G122" s="442" t="e">
        <f>'[2]df08-12'!#REF!*100</f>
        <v>#REF!</v>
      </c>
      <c r="H122" s="442" t="e">
        <f>'[2]df08-12'!#REF!*100</f>
        <v>#REF!</v>
      </c>
      <c r="I122" s="490" t="e">
        <f>'[2]df08-12'!#REF!*100</f>
        <v>#REF!</v>
      </c>
      <c r="J122" s="490" t="e">
        <v>#REF!</v>
      </c>
      <c r="K122" s="490"/>
      <c r="L122" s="491"/>
      <c r="M122" s="442" t="e">
        <f>'[16]6.ИЦПМЭР'!#REF!*100</f>
        <v>#REF!</v>
      </c>
      <c r="N122" s="442">
        <f>'[2]df08-12'!C14*100</f>
        <v>83.332444844090489</v>
      </c>
      <c r="O122" s="442">
        <f>'[2]df08-12'!AQ14*100</f>
        <v>115.65820409870385</v>
      </c>
      <c r="P122" s="442">
        <f>'[2]df08-12'!BE14*100</f>
        <v>130.40069079521444</v>
      </c>
      <c r="Q122" s="442">
        <f>'[2]df08-12'!BS14*100</f>
        <v>127.14217901808034</v>
      </c>
      <c r="R122" s="442">
        <f>'[2]df08-12'!CG14*100</f>
        <v>107.18866193892282</v>
      </c>
      <c r="S122" s="442" t="e">
        <f>'[2]df08-12'!#REF!*100</f>
        <v>#REF!</v>
      </c>
      <c r="T122" s="490" t="e">
        <f>'[2]df08-12'!#REF!*100</f>
        <v>#REF!</v>
      </c>
      <c r="U122" s="442" t="e">
        <v>#REF!</v>
      </c>
      <c r="V122" s="442"/>
      <c r="W122" s="491"/>
      <c r="X122" s="441"/>
      <c r="Y122" s="441"/>
      <c r="Z122" s="442"/>
      <c r="AA122" s="442"/>
      <c r="AB122" s="491"/>
      <c r="AC122" s="492"/>
      <c r="AD122" s="493"/>
      <c r="AE122" s="494"/>
      <c r="AF122" s="494"/>
      <c r="AG122" s="495"/>
      <c r="AH122" s="492"/>
      <c r="AI122" s="496"/>
      <c r="AJ122" s="441"/>
      <c r="AK122" s="442"/>
      <c r="AL122" s="442"/>
      <c r="AM122" s="442"/>
      <c r="AN122" s="490"/>
      <c r="AO122" s="497"/>
      <c r="AP122" s="498"/>
      <c r="AQ122" s="498"/>
      <c r="AR122" s="499"/>
      <c r="AS122" s="490"/>
    </row>
    <row r="123" spans="1:45" s="289" customFormat="1" ht="28.15" hidden="1" customHeight="1" x14ac:dyDescent="0.15">
      <c r="A123" s="500" t="s">
        <v>57</v>
      </c>
      <c r="B123" s="441">
        <f>'[2]df08-12'!CQ14*100</f>
        <v>113.32371993955354</v>
      </c>
      <c r="C123" s="442">
        <f>'[2]df08-12'!DY14*100</f>
        <v>99.38276162983037</v>
      </c>
      <c r="D123" s="442">
        <f>('[2]df08-12'!FH14*100)/100</f>
        <v>115.65857861357614</v>
      </c>
      <c r="E123" s="442">
        <f>'[2]df08-12'!GN14*100</f>
        <v>126.12407672562118</v>
      </c>
      <c r="F123" s="442">
        <f>'[2]df08-12'!HZ14*100</f>
        <v>112.50153873473781</v>
      </c>
      <c r="G123" s="442">
        <f>'[2]1.df13-18-б'!FH14*100</f>
        <v>107.64727524091336</v>
      </c>
      <c r="H123" s="442">
        <f>'[2]1.df13-18-б'!GM14*100</f>
        <v>104.85608401459905</v>
      </c>
      <c r="I123" s="490">
        <f>'[2]1.df13-18-б'!IA14*100</f>
        <v>110.04696318155315</v>
      </c>
      <c r="J123" s="490">
        <f>'[2]1.df13-18-б'!JK14*100</f>
        <v>95.019537693423572</v>
      </c>
      <c r="K123" s="490">
        <f>'[2]1.df13-18-б'!LA14*100</f>
        <v>101.63713242741888</v>
      </c>
      <c r="L123" s="491">
        <f>'[2]1.df13-18-б'!LW14*100</f>
        <v>102.14721337609853</v>
      </c>
      <c r="M123" s="442">
        <f>'[2]df04-07'!K14*100</f>
        <v>124.09287408825898</v>
      </c>
      <c r="N123" s="442">
        <f>'[2]df08-12'!C14*100</f>
        <v>83.332444844090489</v>
      </c>
      <c r="O123" s="442">
        <f>'[2]df08-12'!AQ14*100</f>
        <v>115.65820409870385</v>
      </c>
      <c r="P123" s="442">
        <f>'[2]df08-12'!BE14*100</f>
        <v>130.40069079521444</v>
      </c>
      <c r="Q123" s="442">
        <f>'[2]df08-12'!BS14*100</f>
        <v>127.14217901808034</v>
      </c>
      <c r="R123" s="442">
        <f>'[2]df08-12'!CG14*100</f>
        <v>107.18866193892282</v>
      </c>
      <c r="S123" s="442">
        <f>'[2]1.df13-18-б'!AU14*100</f>
        <v>108.94322457225465</v>
      </c>
      <c r="T123" s="490">
        <f>'[2]1.df13-18-б'!BK14*100</f>
        <v>108.99055425390839</v>
      </c>
      <c r="U123" s="442">
        <f>'[2]1.df13-18-б'!CA14*100</f>
        <v>97.236989512179179</v>
      </c>
      <c r="V123" s="442">
        <f>'[2]1.df13-18-б'!CP14*100</f>
        <v>101.11399034884445</v>
      </c>
      <c r="W123" s="491">
        <f>'[2]1.df13-18-б'!DF14*100</f>
        <v>101.94928353288783</v>
      </c>
      <c r="X123" s="441"/>
      <c r="Y123" s="441"/>
      <c r="Z123" s="442"/>
      <c r="AA123" s="442"/>
      <c r="AB123" s="491"/>
      <c r="AC123" s="492"/>
      <c r="AD123" s="493"/>
      <c r="AE123" s="494"/>
      <c r="AF123" s="494"/>
      <c r="AG123" s="495"/>
      <c r="AH123" s="492"/>
      <c r="AI123" s="496"/>
      <c r="AJ123" s="441"/>
      <c r="AK123" s="442"/>
      <c r="AL123" s="442"/>
      <c r="AM123" s="442"/>
      <c r="AN123" s="490"/>
      <c r="AO123" s="497"/>
      <c r="AP123" s="498"/>
      <c r="AQ123" s="498"/>
      <c r="AR123" s="499"/>
      <c r="AS123" s="490"/>
    </row>
    <row r="124" spans="1:45" s="289" customFormat="1" ht="19.899999999999999" hidden="1" customHeight="1" x14ac:dyDescent="0.15">
      <c r="A124" s="500" t="s">
        <v>58</v>
      </c>
      <c r="B124" s="441">
        <f>'[2]df08-12'!CQ15*100</f>
        <v>109.88499152595057</v>
      </c>
      <c r="C124" s="442">
        <f>'[2]df08-12'!DY15*100</f>
        <v>97.236954596314078</v>
      </c>
      <c r="D124" s="442">
        <f>('[2]df08-12'!FH15*100)/100</f>
        <v>115.99575932288776</v>
      </c>
      <c r="E124" s="442">
        <f>'[2]df08-12'!GN15*100</f>
        <v>127.81065649045861</v>
      </c>
      <c r="F124" s="442">
        <f>'[2]df08-12'!HZ15*100</f>
        <v>108.15619207911192</v>
      </c>
      <c r="G124" s="442">
        <f>'[2]1.df13-18-б'!FH17*100</f>
        <v>105.89011313766517</v>
      </c>
      <c r="H124" s="442">
        <f>'[2]1.df13-18-б'!GM17*100</f>
        <v>106.68987907616578</v>
      </c>
      <c r="I124" s="490">
        <f>'[2]1.df13-18-б'!IA17*100</f>
        <v>110.1646978014374</v>
      </c>
      <c r="J124" s="490">
        <f>'[2]1.df13-18-б'!JK17*100</f>
        <v>94.932879687351644</v>
      </c>
      <c r="K124" s="490">
        <f>'[2]1.df13-18-б'!LA17*100</f>
        <v>101.52915253697252</v>
      </c>
      <c r="L124" s="491">
        <f>'[2]1.df13-18-б'!LW17*100</f>
        <v>101.95244662536173</v>
      </c>
      <c r="M124" s="442">
        <f>'[2]df04-07'!K15*100</f>
        <v>123.74461886997028</v>
      </c>
      <c r="N124" s="442">
        <f>'[2]df08-12'!C15*100</f>
        <v>79.630337273159356</v>
      </c>
      <c r="O124" s="442">
        <f>'[2]df08-12'!AQ15*100</f>
        <v>122.52407293056878</v>
      </c>
      <c r="P124" s="442">
        <f>'[2]df08-12'!BE15*100</f>
        <v>133.10956085958944</v>
      </c>
      <c r="Q124" s="442">
        <f>'[2]df08-12'!BS15*100</f>
        <v>120.28711914095665</v>
      </c>
      <c r="R124" s="442">
        <f>'[2]df08-12'!CG15*100</f>
        <v>100.77678666629272</v>
      </c>
      <c r="S124" s="442">
        <f>'[2]1.df13-18-б'!AU17*100</f>
        <v>109.61247592470782</v>
      </c>
      <c r="T124" s="490">
        <f>'[2]1.df13-18-б'!BK17*100</f>
        <v>109.95595775863471</v>
      </c>
      <c r="U124" s="442">
        <f>'[2]1.df13-18-б'!CA17*100</f>
        <v>96.738717508544255</v>
      </c>
      <c r="V124" s="442">
        <f>'[2]1.df13-18-б'!CP17*100</f>
        <v>101.14475102095106</v>
      </c>
      <c r="W124" s="491">
        <f>'[2]1.df13-18-б'!DF17*100</f>
        <v>101.65252704096331</v>
      </c>
      <c r="X124" s="441"/>
      <c r="Y124" s="441"/>
      <c r="Z124" s="442"/>
      <c r="AA124" s="442"/>
      <c r="AB124" s="491"/>
      <c r="AC124" s="492"/>
      <c r="AD124" s="493"/>
      <c r="AE124" s="494"/>
      <c r="AF124" s="494"/>
      <c r="AG124" s="495"/>
      <c r="AH124" s="492"/>
      <c r="AI124" s="496"/>
      <c r="AJ124" s="441"/>
      <c r="AK124" s="442"/>
      <c r="AL124" s="442"/>
      <c r="AM124" s="442"/>
      <c r="AN124" s="490"/>
      <c r="AO124" s="497"/>
      <c r="AP124" s="498"/>
      <c r="AQ124" s="498"/>
      <c r="AR124" s="499"/>
      <c r="AS124" s="490"/>
    </row>
    <row r="125" spans="1:45" s="289" customFormat="1" ht="31.9" hidden="1" customHeight="1" collapsed="1" x14ac:dyDescent="0.15">
      <c r="A125" s="500" t="s">
        <v>59</v>
      </c>
      <c r="B125" s="441">
        <f>'[2]df08-12'!CQ20*100</f>
        <v>155.15496333980204</v>
      </c>
      <c r="C125" s="442">
        <f>'[2]df08-12'!DY20*100</f>
        <v>79.338923300223783</v>
      </c>
      <c r="D125" s="442">
        <f>('[2]df08-12'!FH20*100)/100</f>
        <v>126.95260577800404</v>
      </c>
      <c r="E125" s="442">
        <f>'[2]df08-12'!GN20*100</f>
        <v>123.28251058362267</v>
      </c>
      <c r="F125" s="442">
        <f>'[2]df08-12'!HZ20*100</f>
        <v>95.602835140990408</v>
      </c>
      <c r="G125" s="442">
        <f>'[2]1.df13-18-б'!FH23*100</f>
        <v>93.075918530538715</v>
      </c>
      <c r="H125" s="442">
        <f>'[2]1.df13-18-б'!GM23*100</f>
        <v>99.339106092653651</v>
      </c>
      <c r="I125" s="490">
        <f>'[2]1.df13-18-б'!IA23*100</f>
        <v>120.87677885146537</v>
      </c>
      <c r="J125" s="490">
        <f>'[2]1.df13-18-б'!JK23*100</f>
        <v>98.969323555049883</v>
      </c>
      <c r="K125" s="490">
        <f>'[2]1.df13-18-б'!LA23*100</f>
        <v>102.62567493875976</v>
      </c>
      <c r="L125" s="491">
        <f>'[2]1.df13-18-б'!LW23*100</f>
        <v>103.40995049482868</v>
      </c>
      <c r="M125" s="442">
        <f>'[2]df04-07'!K20*100</f>
        <v>169.87226485603057</v>
      </c>
      <c r="N125" s="442">
        <f>'[2]df08-12'!C20*100</f>
        <v>74.464918327786464</v>
      </c>
      <c r="O125" s="442">
        <f>'[2]df08-12'!AQ20*100</f>
        <v>134.47094374229394</v>
      </c>
      <c r="P125" s="442">
        <f>'[2]df08-12'!BE20*100</f>
        <v>137.5877086146173</v>
      </c>
      <c r="Q125" s="442">
        <f>'[2]df08-12'!BS20*100</f>
        <v>92.514667466412305</v>
      </c>
      <c r="R125" s="442">
        <f>'[2]df08-12'!CG20*100</f>
        <v>90.008485974538658</v>
      </c>
      <c r="S125" s="442">
        <f>'[2]1.df13-18-б'!AU23*100</f>
        <v>99.368921726583153</v>
      </c>
      <c r="T125" s="490">
        <f>'[2]1.df13-18-б'!BK23*100</f>
        <v>115.90844386135117</v>
      </c>
      <c r="U125" s="442">
        <f>'[2]1.df13-18-б'!CA23*100</f>
        <v>105.72616457805812</v>
      </c>
      <c r="V125" s="442">
        <f>'[2]1.df13-18-б'!CP23*100</f>
        <v>102.6029970205371</v>
      </c>
      <c r="W125" s="491">
        <f>'[2]1.df13-18-б'!DF23*100</f>
        <v>103.14250657801753</v>
      </c>
      <c r="X125" s="441"/>
      <c r="Y125" s="441"/>
      <c r="Z125" s="442"/>
      <c r="AA125" s="442"/>
      <c r="AB125" s="491"/>
      <c r="AC125" s="492"/>
      <c r="AD125" s="493"/>
      <c r="AE125" s="494"/>
      <c r="AF125" s="494"/>
      <c r="AG125" s="495"/>
      <c r="AH125" s="492"/>
      <c r="AI125" s="496"/>
      <c r="AJ125" s="441"/>
      <c r="AK125" s="442"/>
      <c r="AL125" s="442"/>
      <c r="AM125" s="442"/>
      <c r="AN125" s="490"/>
      <c r="AO125" s="497"/>
      <c r="AP125" s="498"/>
      <c r="AQ125" s="498"/>
      <c r="AR125" s="499"/>
      <c r="AS125" s="490"/>
    </row>
    <row r="126" spans="1:45" s="488" customFormat="1" ht="31.9" hidden="1" customHeight="1" x14ac:dyDescent="0.15">
      <c r="A126" s="501" t="s">
        <v>60</v>
      </c>
      <c r="B126" s="476"/>
      <c r="C126" s="477"/>
      <c r="D126" s="477"/>
      <c r="E126" s="477"/>
      <c r="F126" s="477"/>
      <c r="G126" s="477"/>
      <c r="H126" s="477"/>
      <c r="I126" s="484"/>
      <c r="J126" s="484"/>
      <c r="K126" s="484"/>
      <c r="L126" s="478"/>
      <c r="M126" s="477">
        <f>'[2]4.уг-маз'!AL18</f>
        <v>130.5830159730159</v>
      </c>
      <c r="N126" s="477">
        <f>'[2]4.уг-маз'!AZ18</f>
        <v>103.02640044548102</v>
      </c>
      <c r="O126" s="477">
        <f>'[2]4.уг-маз'!BN18</f>
        <v>105.82852955478366</v>
      </c>
      <c r="P126" s="477">
        <f>'[2]4.уг-маз'!CB18</f>
        <v>131.09600151235102</v>
      </c>
      <c r="Q126" s="477">
        <f>'[2]4.уг-маз'!CP18</f>
        <v>110.59122989564978</v>
      </c>
      <c r="R126" s="486">
        <f>'[2]4.уг-маз'!DD18</f>
        <v>106.64752246267371</v>
      </c>
      <c r="S126" s="486">
        <f>'[2]4.уг-маз'!DR18</f>
        <v>104.46545034838184</v>
      </c>
      <c r="T126" s="502">
        <f>'[2]4.уг-маз'!EF18</f>
        <v>100.19288522668894</v>
      </c>
      <c r="U126" s="486">
        <f>'[2]4.уг-маз'!ET18</f>
        <v>100.86803029815847</v>
      </c>
      <c r="V126" s="486">
        <f>'[2]4.уг-маз'!FH18</f>
        <v>104.20270476714657</v>
      </c>
      <c r="W126" s="487">
        <f>'[2]4.уг-маз'!FV18</f>
        <v>104.31611343966847</v>
      </c>
      <c r="X126" s="485"/>
      <c r="Y126" s="476"/>
      <c r="Z126" s="477"/>
      <c r="AA126" s="477"/>
      <c r="AB126" s="478"/>
      <c r="AC126" s="479"/>
      <c r="AD126" s="480"/>
      <c r="AE126" s="481"/>
      <c r="AF126" s="481"/>
      <c r="AG126" s="482"/>
      <c r="AH126" s="503"/>
      <c r="AI126" s="504"/>
      <c r="AJ126" s="476"/>
      <c r="AK126" s="477"/>
      <c r="AL126" s="477"/>
      <c r="AM126" s="477"/>
      <c r="AN126" s="484"/>
      <c r="AO126" s="505"/>
      <c r="AP126" s="506"/>
      <c r="AQ126" s="506"/>
      <c r="AR126" s="507"/>
      <c r="AS126" s="508"/>
    </row>
    <row r="127" spans="1:45" s="289" customFormat="1" ht="15.6" hidden="1" customHeight="1" outlineLevel="1" x14ac:dyDescent="0.15">
      <c r="A127" s="500" t="s">
        <v>61</v>
      </c>
      <c r="B127" s="441">
        <f>'[2]df08-12'!CQ19*100</f>
        <v>124.88444525648856</v>
      </c>
      <c r="C127" s="442">
        <f>'[2]df08-12'!DY19*100</f>
        <v>120.85788939229678</v>
      </c>
      <c r="D127" s="442">
        <f>('[2]df08-12'!FH19*100)/100</f>
        <v>113.21520123406117</v>
      </c>
      <c r="E127" s="442">
        <f>'[2]df08-12'!GN19*100</f>
        <v>120.16523024495199</v>
      </c>
      <c r="F127" s="442">
        <f>'[2]df08-12'!HZ19*100</f>
        <v>141.53806896006728</v>
      </c>
      <c r="G127" s="442" t="e">
        <f>'[2]df08-12'!#REF!*100</f>
        <v>#REF!</v>
      </c>
      <c r="H127" s="442" t="e">
        <f>'[2]df08-12'!#REF!*100</f>
        <v>#REF!</v>
      </c>
      <c r="I127" s="490" t="e">
        <f>'[2]df08-12'!#REF!*100</f>
        <v>#REF!</v>
      </c>
      <c r="J127" s="490" t="e">
        <v>#REF!</v>
      </c>
      <c r="K127" s="490"/>
      <c r="L127" s="491"/>
      <c r="M127" s="442">
        <f>'[2]df04-07'!K19*100</f>
        <v>114.47926813900263</v>
      </c>
      <c r="N127" s="442">
        <f>'[2]df08-12'!C19*100</f>
        <v>118.0093686772758</v>
      </c>
      <c r="O127" s="442">
        <f>'[2]df08-12'!AQ19*100</f>
        <v>94.709660617953205</v>
      </c>
      <c r="P127" s="442"/>
      <c r="Q127" s="442"/>
      <c r="R127" s="442"/>
      <c r="S127" s="442"/>
      <c r="T127" s="490"/>
      <c r="U127" s="442"/>
      <c r="V127" s="442"/>
      <c r="W127" s="491"/>
      <c r="X127" s="441"/>
      <c r="Y127" s="441"/>
      <c r="Z127" s="442"/>
      <c r="AA127" s="442"/>
      <c r="AB127" s="491"/>
      <c r="AC127" s="492"/>
      <c r="AD127" s="493"/>
      <c r="AE127" s="494"/>
      <c r="AF127" s="494"/>
      <c r="AG127" s="495"/>
      <c r="AH127" s="492"/>
      <c r="AI127" s="496"/>
      <c r="AJ127" s="441"/>
      <c r="AK127" s="442"/>
      <c r="AL127" s="442"/>
      <c r="AM127" s="442"/>
      <c r="AN127" s="490"/>
      <c r="AO127" s="497"/>
      <c r="AP127" s="498"/>
      <c r="AQ127" s="498"/>
      <c r="AR127" s="499"/>
      <c r="AS127" s="490"/>
    </row>
    <row r="128" spans="1:45" s="488" customFormat="1" ht="24" hidden="1" customHeight="1" x14ac:dyDescent="0.15">
      <c r="A128" s="470" t="s">
        <v>62</v>
      </c>
      <c r="B128" s="471">
        <f>'[2]df08-12'!CQ22*100</f>
        <v>120.40543976000623</v>
      </c>
      <c r="C128" s="472">
        <f>'[2]df08-12'!DY22*100</f>
        <v>93.132347221273122</v>
      </c>
      <c r="D128" s="472">
        <f>('[2]df08-12'!FH22*100)/100</f>
        <v>135.68027604293934</v>
      </c>
      <c r="E128" s="472">
        <f>'[2]df08-12'!GN22*100</f>
        <v>124.75737265997311</v>
      </c>
      <c r="F128" s="472">
        <f>'[2]df08-12'!HZ22*100</f>
        <v>102.51431646584273</v>
      </c>
      <c r="G128" s="472">
        <f>'[2]1.df13-18-б'!FH25*100</f>
        <v>100.24225231659447</v>
      </c>
      <c r="H128" s="472">
        <f>'[2]1.df13-18-б'!GM25*100</f>
        <v>104.77814595630481</v>
      </c>
      <c r="I128" s="473">
        <f>'[2]1.df13-18-б'!IA25*100</f>
        <v>113.36482616649342</v>
      </c>
      <c r="J128" s="473">
        <f>'[2]1.df13-18-б'!JK25*100</f>
        <v>115.85508841336036</v>
      </c>
      <c r="K128" s="473">
        <f>'[2]1.df13-18-б'!LA25*100</f>
        <v>105.98616587529735</v>
      </c>
      <c r="L128" s="474">
        <f>'[2]1.df13-18-б'!LW25*100</f>
        <v>104.36863123510258</v>
      </c>
      <c r="M128" s="472">
        <f>'[2]df04-07'!K22*100</f>
        <v>112.77045159725709</v>
      </c>
      <c r="N128" s="472">
        <f>'[2]df08-12'!C22*100</f>
        <v>87.64501411392817</v>
      </c>
      <c r="O128" s="472">
        <f>'[2]df08-12'!AQ22*100</f>
        <v>126.65662924347004</v>
      </c>
      <c r="P128" s="472">
        <f>'[2]df08-12'!BE22*100</f>
        <v>122.25402909984784</v>
      </c>
      <c r="Q128" s="472">
        <f>'[2]df08-12'!BS22*100</f>
        <v>101.20507360552709</v>
      </c>
      <c r="R128" s="472">
        <f>'[2]df08-12'!CG22*100</f>
        <v>101.81352089850621</v>
      </c>
      <c r="S128" s="472">
        <f>'[2]1.df13-18-б'!AU25*100</f>
        <v>98.875380175547093</v>
      </c>
      <c r="T128" s="473">
        <f>'[2]1.df13-18-б'!BK25*100</f>
        <v>119.84724340387022</v>
      </c>
      <c r="U128" s="472">
        <f>'[2]1.df13-18-б'!CA25*100</f>
        <v>107.24769244936894</v>
      </c>
      <c r="V128" s="472">
        <f>'[2]1.df13-18-б'!CP25*100</f>
        <v>106.45733771979329</v>
      </c>
      <c r="W128" s="474">
        <f>'[2]1.df13-18-б'!DF25*100</f>
        <v>104.63585446856956</v>
      </c>
      <c r="X128" s="475"/>
      <c r="Y128" s="476"/>
      <c r="Z128" s="477"/>
      <c r="AA128" s="477"/>
      <c r="AB128" s="478"/>
      <c r="AC128" s="503"/>
      <c r="AD128" s="480"/>
      <c r="AE128" s="481"/>
      <c r="AF128" s="481"/>
      <c r="AG128" s="482"/>
      <c r="AH128" s="503"/>
      <c r="AI128" s="483"/>
      <c r="AJ128" s="476"/>
      <c r="AK128" s="477"/>
      <c r="AL128" s="477"/>
      <c r="AM128" s="477"/>
      <c r="AN128" s="502"/>
      <c r="AO128" s="485"/>
      <c r="AP128" s="486"/>
      <c r="AQ128" s="486"/>
      <c r="AR128" s="487"/>
      <c r="AS128" s="502"/>
    </row>
    <row r="129" spans="1:45" s="289" customFormat="1" ht="21" hidden="1" customHeight="1" x14ac:dyDescent="0.15">
      <c r="A129" s="500" t="s">
        <v>63</v>
      </c>
      <c r="B129" s="441">
        <f>'[2]df08-12'!CQ23*100</f>
        <v>115.15824727946151</v>
      </c>
      <c r="C129" s="442">
        <f>'[2]df08-12'!DY23*100</f>
        <v>94.270559630422952</v>
      </c>
      <c r="D129" s="442">
        <f>('[2]df08-12'!FH23*100)/100</f>
        <v>143.49954069382528</v>
      </c>
      <c r="E129" s="442">
        <f>'[2]df08-12'!GN23*100</f>
        <v>127.30625094147329</v>
      </c>
      <c r="F129" s="442">
        <f>'[2]df08-12'!HZ23*100</f>
        <v>95.327585445175202</v>
      </c>
      <c r="G129" s="442">
        <f>'[2]1.df13-18-б'!FH26*100</f>
        <v>94.308215774136869</v>
      </c>
      <c r="H129" s="442">
        <f>'[2]1.df13-18-б'!GM26*100</f>
        <v>102.4362217274751</v>
      </c>
      <c r="I129" s="490">
        <f>'[2]1.df13-18-б'!IA26*100</f>
        <v>114.82512456481722</v>
      </c>
      <c r="J129" s="490">
        <f>'[2]1.df13-18-б'!JK26*100</f>
        <v>111.71998831213013</v>
      </c>
      <c r="K129" s="490">
        <f>'[2]1.df13-18-б'!LA26*100</f>
        <v>106.25077643060106</v>
      </c>
      <c r="L129" s="491">
        <f>'[2]1.df13-18-б'!LW26*100</f>
        <v>104.38337381099254</v>
      </c>
      <c r="M129" s="442">
        <f>'[2]df04-07'!K23*100</f>
        <v>109.35624030727405</v>
      </c>
      <c r="N129" s="442">
        <f>'[2]df08-12'!C23*100</f>
        <v>81.102256032874322</v>
      </c>
      <c r="O129" s="442">
        <f>'[2]df08-12'!AQ23*100</f>
        <v>145.09301315440362</v>
      </c>
      <c r="P129" s="442">
        <f>'[2]df08-12'!BE23*100</f>
        <v>129.98487693423803</v>
      </c>
      <c r="Q129" s="442">
        <f>'[2]df08-12'!BS23*100</f>
        <v>96.96589826259131</v>
      </c>
      <c r="R129" s="442">
        <f>'[2]df08-12'!CG23*100</f>
        <v>97.30799338210366</v>
      </c>
      <c r="S129" s="442">
        <f>'[2]1.df13-18-б'!AU26*100</f>
        <v>98.48707628172302</v>
      </c>
      <c r="T129" s="490">
        <f>'[2]1.df13-18-б'!BK26*100</f>
        <v>122.10333777580344</v>
      </c>
      <c r="U129" s="442">
        <f>'[2]1.df13-18-б'!CA26*100</f>
        <v>105.59792948887512</v>
      </c>
      <c r="V129" s="442">
        <f>'[2]1.df13-18-б'!CP26*100</f>
        <v>106.90750840529427</v>
      </c>
      <c r="W129" s="491">
        <f>'[2]1.df13-18-б'!DF26*100</f>
        <v>104.68752261161553</v>
      </c>
      <c r="X129" s="441"/>
      <c r="Y129" s="497"/>
      <c r="Z129" s="498"/>
      <c r="AA129" s="498"/>
      <c r="AB129" s="499"/>
      <c r="AC129" s="492"/>
      <c r="AD129" s="493"/>
      <c r="AE129" s="494"/>
      <c r="AF129" s="494"/>
      <c r="AG129" s="495"/>
      <c r="AH129" s="492"/>
      <c r="AI129" s="496"/>
      <c r="AJ129" s="497"/>
      <c r="AK129" s="498"/>
      <c r="AL129" s="498"/>
      <c r="AM129" s="498"/>
      <c r="AN129" s="490"/>
      <c r="AO129" s="497"/>
      <c r="AP129" s="498"/>
      <c r="AQ129" s="498"/>
      <c r="AR129" s="499"/>
      <c r="AS129" s="490"/>
    </row>
    <row r="130" spans="1:45" s="289" customFormat="1" ht="27" hidden="1" customHeight="1" x14ac:dyDescent="0.15">
      <c r="A130" s="500" t="s">
        <v>64</v>
      </c>
      <c r="B130" s="441">
        <f>'[2]df08-12'!CQ24*100</f>
        <v>125.86251161333593</v>
      </c>
      <c r="C130" s="442">
        <f>'[2]df08-12'!DY24*100</f>
        <v>92.473509013144891</v>
      </c>
      <c r="D130" s="442">
        <f>('[2]df08-12'!FH24*100)/100</f>
        <v>122.73900416080714</v>
      </c>
      <c r="E130" s="442">
        <f>'[2]df08-12'!GN24*100</f>
        <v>120.02585925007408</v>
      </c>
      <c r="F130" s="442">
        <f>'[2]df08-12'!HZ24*100</f>
        <v>116.93819643649267</v>
      </c>
      <c r="G130" s="442">
        <f>'[2]1.df13-18-б'!FH27*100</f>
        <v>111.9087248386999</v>
      </c>
      <c r="H130" s="442">
        <f>'[2]1.df13-18-б'!GM27*100</f>
        <v>109.79090142397693</v>
      </c>
      <c r="I130" s="490">
        <f>'[2]1.df13-18-б'!IA27*100</f>
        <v>111.47469410163337</v>
      </c>
      <c r="J130" s="490">
        <f>'[2]1.df13-18-б'!JK27*100</f>
        <v>122.34602145897139</v>
      </c>
      <c r="K130" s="490">
        <f>'[2]1.df13-18-б'!LA27*100</f>
        <v>105.61633441361782</v>
      </c>
      <c r="L130" s="491">
        <f>'[2]1.df13-18-б'!LW27*100</f>
        <v>104.34782007989507</v>
      </c>
      <c r="M130" s="442">
        <f>'[2]df04-07'!K24*100</f>
        <v>117.945237798926</v>
      </c>
      <c r="N130" s="442">
        <f>'[2]df08-12'!C24*100</f>
        <v>101.98135076868786</v>
      </c>
      <c r="O130" s="442">
        <f>'[2]df08-12'!AQ24*100</f>
        <v>101.72770570375607</v>
      </c>
      <c r="P130" s="442">
        <f>'[2]df08-12'!BE24*100</f>
        <v>106.14551080149481</v>
      </c>
      <c r="Q130" s="442">
        <f>'[2]df08-12'!BS24*100</f>
        <v>109.98976120206945</v>
      </c>
      <c r="R130" s="442">
        <f>'[2]df08-12'!CG24*100</f>
        <v>109.34145558426455</v>
      </c>
      <c r="S130" s="442">
        <f>'[2]1.df13-18-б'!AU27*100</f>
        <v>100.16214866675976</v>
      </c>
      <c r="T130" s="490">
        <f>'[2]1.df13-18-б'!BK27*100</f>
        <v>114.07157217874853</v>
      </c>
      <c r="U130" s="442">
        <f>'[2]1.df13-18-б'!CA27*100</f>
        <v>108.52741091655911</v>
      </c>
      <c r="V130" s="442">
        <f>'[2]1.df13-18-б'!CP27*100</f>
        <v>105.41569147562286</v>
      </c>
      <c r="W130" s="491">
        <f>'[2]1.df13-18-б'!DF27*100</f>
        <v>104.52703278613473</v>
      </c>
      <c r="X130" s="441"/>
      <c r="Y130" s="497"/>
      <c r="Z130" s="498"/>
      <c r="AA130" s="498"/>
      <c r="AB130" s="499"/>
      <c r="AC130" s="492"/>
      <c r="AD130" s="493"/>
      <c r="AE130" s="494"/>
      <c r="AF130" s="494"/>
      <c r="AG130" s="495"/>
      <c r="AH130" s="492"/>
      <c r="AI130" s="496"/>
      <c r="AJ130" s="497"/>
      <c r="AK130" s="498"/>
      <c r="AL130" s="498"/>
      <c r="AM130" s="498"/>
      <c r="AN130" s="490"/>
      <c r="AO130" s="497"/>
      <c r="AP130" s="498"/>
      <c r="AQ130" s="498"/>
      <c r="AR130" s="499"/>
      <c r="AS130" s="490"/>
    </row>
    <row r="131" spans="1:45" s="289" customFormat="1" ht="20.45" hidden="1" customHeight="1" x14ac:dyDescent="0.15">
      <c r="A131" s="456" t="s">
        <v>65</v>
      </c>
      <c r="B131" s="457">
        <f>'[2]df08-12'!CQ25*100</f>
        <v>118.07718383325918</v>
      </c>
      <c r="C131" s="458">
        <f>'[2]df08-12'!DY25*100</f>
        <v>100.05494181361898</v>
      </c>
      <c r="D131" s="458">
        <f>('[2]df08-12'!FH25*100)/100</f>
        <v>113.07808171899629</v>
      </c>
      <c r="E131" s="458">
        <f>'[2]df08-12'!GN25*100</f>
        <v>112.94706442204803</v>
      </c>
      <c r="F131" s="458">
        <f>'[2]df08-12'!HZ25*100</f>
        <v>102.55692770908024</v>
      </c>
      <c r="G131" s="458">
        <f>'[2]1.df13-18-б'!FH28*100</f>
        <v>105.89180672602319</v>
      </c>
      <c r="H131" s="458">
        <f>'[2]1.df13-18-б'!GM28*100</f>
        <v>108.32537293546525</v>
      </c>
      <c r="I131" s="459">
        <f>'[2]1.df13-18-б'!IA28*100</f>
        <v>116.60470188752114</v>
      </c>
      <c r="J131" s="459">
        <f>'[2]1.df13-18-б'!JK28*100</f>
        <v>104.80642046603752</v>
      </c>
      <c r="K131" s="459">
        <f>'[2]1.df13-18-б'!LA28*100</f>
        <v>104.12127652495464</v>
      </c>
      <c r="L131" s="460">
        <f>'[2]1.df13-18-б'!LW28*100</f>
        <v>105.093093692811</v>
      </c>
      <c r="M131" s="461">
        <f>'[2]df04-07'!K25*100</f>
        <v>121.54412409666631</v>
      </c>
      <c r="N131" s="461">
        <f>'[2]df08-12'!C25*100</f>
        <v>97.647081358109261</v>
      </c>
      <c r="O131" s="461">
        <f>'[2]df08-12'!AQ25*100</f>
        <v>112.26119401435055</v>
      </c>
      <c r="P131" s="461">
        <f>'[2]df08-12'!BE25*100</f>
        <v>115.27254889603084</v>
      </c>
      <c r="Q131" s="461">
        <f>'[2]df08-12'!BS25*100</f>
        <v>103.56859217357078</v>
      </c>
      <c r="R131" s="461">
        <f>'[2]df08-12'!CG25*100</f>
        <v>101.89251211000095</v>
      </c>
      <c r="S131" s="461">
        <f>'[2]1.df13-18-б'!AU28*100</f>
        <v>106.0830557687535</v>
      </c>
      <c r="T131" s="462">
        <f>'[2]1.df13-18-б'!BK28*100</f>
        <v>114.13343276430609</v>
      </c>
      <c r="U131" s="461">
        <f>'[2]1.df13-18-б'!CA28*100</f>
        <v>103.88165900766413</v>
      </c>
      <c r="V131" s="461">
        <f>'[2]1.df13-18-б'!CP28*100</f>
        <v>104.5066162530093</v>
      </c>
      <c r="W131" s="463">
        <f>'[2]1.df13-18-б'!DF28*100</f>
        <v>103.90137266384684</v>
      </c>
      <c r="X131" s="464"/>
      <c r="Y131" s="464"/>
      <c r="Z131" s="461"/>
      <c r="AA131" s="461"/>
      <c r="AB131" s="463"/>
      <c r="AC131" s="465"/>
      <c r="AD131" s="466"/>
      <c r="AE131" s="467"/>
      <c r="AF131" s="467"/>
      <c r="AG131" s="468"/>
      <c r="AH131" s="465"/>
      <c r="AI131" s="469"/>
      <c r="AJ131" s="464"/>
      <c r="AK131" s="461"/>
      <c r="AL131" s="461"/>
      <c r="AM131" s="461"/>
      <c r="AN131" s="462"/>
      <c r="AO131" s="464"/>
      <c r="AP131" s="461"/>
      <c r="AQ131" s="461"/>
      <c r="AR131" s="463"/>
      <c r="AS131" s="462"/>
    </row>
    <row r="132" spans="1:45" s="289" customFormat="1" ht="20.45" hidden="1" customHeight="1" x14ac:dyDescent="0.15">
      <c r="A132" s="500" t="s">
        <v>66</v>
      </c>
      <c r="B132" s="441">
        <f>'[2]df08-12'!CQ16*100</f>
        <v>127.58253464546672</v>
      </c>
      <c r="C132" s="442">
        <f>'[2]df08-12'!DY16*100</f>
        <v>86.404732622509471</v>
      </c>
      <c r="D132" s="442">
        <f>('[2]df08-12'!FH16*100)/100</f>
        <v>112.23448748219627</v>
      </c>
      <c r="E132" s="442">
        <f>'[2]df08-12'!GN16*100</f>
        <v>120.20058570998997</v>
      </c>
      <c r="F132" s="442">
        <f>'[2]df08-12'!HZ16*100</f>
        <v>105.83284497108995</v>
      </c>
      <c r="G132" s="442">
        <f>'[2]1.df13-18-б'!FH18*100</f>
        <v>112.82879314586143</v>
      </c>
      <c r="H132" s="442">
        <f>'[2]1.df13-18-б'!GM18*100</f>
        <v>111.25375228401336</v>
      </c>
      <c r="I132" s="490">
        <f>'[2]1.df13-18-б'!IA18*100</f>
        <v>101.83244358035066</v>
      </c>
      <c r="J132" s="490">
        <f>'[2]1.df13-18-б'!JK18*100</f>
        <v>98.16388242594401</v>
      </c>
      <c r="K132" s="490">
        <f>'[2]1.df13-18-б'!LA18*100</f>
        <v>100.54810284983897</v>
      </c>
      <c r="L132" s="491">
        <f>'[2]1.df13-18-б'!LW18*100</f>
        <v>101.60423179207754</v>
      </c>
      <c r="M132" s="442">
        <f>'[2]df04-07'!K16*100</f>
        <v>131.46944595352798</v>
      </c>
      <c r="N132" s="442">
        <f>'[2]df08-12'!C16*100</f>
        <v>83.53743687745775</v>
      </c>
      <c r="O132" s="442">
        <f>'[2]df08-12'!AQ16*100</f>
        <v>114.79977725721247</v>
      </c>
      <c r="P132" s="442">
        <f>'[2]df08-12'!BE16*100</f>
        <v>128.83135638996805</v>
      </c>
      <c r="Q132" s="442">
        <f>'[2]df08-12'!BS16*100</f>
        <v>109.28155462309648</v>
      </c>
      <c r="R132" s="442">
        <f>'[2]df08-12'!CG16*100</f>
        <v>104.4815789851304</v>
      </c>
      <c r="S132" s="442">
        <f>'[2]1.df13-18-б'!AU18*100</f>
        <v>109.89250414095255</v>
      </c>
      <c r="T132" s="490">
        <f>'[2]1.df13-18-б'!BK18*100</f>
        <v>104.33542828240259</v>
      </c>
      <c r="U132" s="442">
        <f>'[2]1.df13-18-б'!CA18*100</f>
        <v>91.985274984553669</v>
      </c>
      <c r="V132" s="442">
        <f>'[2]1.df13-18-б'!CP18*100</f>
        <v>100.739749382341</v>
      </c>
      <c r="W132" s="491">
        <f>'[2]1.df13-18-б'!DF18*100</f>
        <v>101.50168073617485</v>
      </c>
      <c r="X132" s="441"/>
      <c r="Y132" s="441"/>
      <c r="Z132" s="442"/>
      <c r="AA132" s="442"/>
      <c r="AB132" s="491"/>
      <c r="AC132" s="492"/>
      <c r="AD132" s="493"/>
      <c r="AE132" s="494"/>
      <c r="AF132" s="494"/>
      <c r="AG132" s="495"/>
      <c r="AH132" s="492"/>
      <c r="AI132" s="496"/>
      <c r="AJ132" s="441"/>
      <c r="AK132" s="442"/>
      <c r="AL132" s="442"/>
      <c r="AM132" s="442"/>
      <c r="AN132" s="490"/>
      <c r="AO132" s="497"/>
      <c r="AP132" s="498"/>
      <c r="AQ132" s="498"/>
      <c r="AR132" s="499"/>
      <c r="AS132" s="490"/>
    </row>
    <row r="133" spans="1:45" s="289" customFormat="1" ht="42.6" hidden="1" customHeight="1" x14ac:dyDescent="0.15">
      <c r="A133" s="509" t="s">
        <v>155</v>
      </c>
      <c r="B133" s="441">
        <f>'[2]df08-12'!CQ26*100</f>
        <v>110.67661106788439</v>
      </c>
      <c r="C133" s="442">
        <f>'[2]df08-12'!DY26*100</f>
        <v>82.511971168512474</v>
      </c>
      <c r="D133" s="442">
        <f>('[2]df08-12'!FH26*100)/100</f>
        <v>122.55476555789188</v>
      </c>
      <c r="E133" s="442">
        <f>'[2]df08-12'!GN26*100</f>
        <v>111.9089528334747</v>
      </c>
      <c r="F133" s="442">
        <f>'[2]df08-12'!HZ26*100</f>
        <v>95.101859556582696</v>
      </c>
      <c r="G133" s="442">
        <f>'[2]1.df13-18-б'!FH29*100</f>
        <v>96.118477875979835</v>
      </c>
      <c r="H133" s="442">
        <f>'[2]1.df13-18-б'!GM29*100</f>
        <v>111.27142969114607</v>
      </c>
      <c r="I133" s="490">
        <f>'[2]1.df13-18-б'!IA29*100</f>
        <v>124.89774372748512</v>
      </c>
      <c r="J133" s="490">
        <f>'[2]1.df13-18-б'!JK29*100</f>
        <v>101.99203708029209</v>
      </c>
      <c r="K133" s="490">
        <f>'[2]1.df13-18-б'!LA29*100</f>
        <v>104.2451613318005</v>
      </c>
      <c r="L133" s="491">
        <f>'[2]1.df13-18-б'!LW29*100</f>
        <v>104.51144218731162</v>
      </c>
      <c r="M133" s="442">
        <f>'[2]df04-07'!K26*100</f>
        <v>121.8783123037324</v>
      </c>
      <c r="N133" s="442">
        <f>'[2]df08-12'!C26*100</f>
        <v>89.277843365708804</v>
      </c>
      <c r="O133" s="442">
        <f>'[2]df08-12'!AQ26*100</f>
        <v>123.34675549516427</v>
      </c>
      <c r="P133" s="442">
        <f>'[2]df08-12'!BE26*100</f>
        <v>113.06398341493711</v>
      </c>
      <c r="Q133" s="442">
        <f>'[2]df08-12'!BS26*100</f>
        <v>96.357842731135321</v>
      </c>
      <c r="R133" s="442">
        <f>'[2]df08-12'!CG26*100</f>
        <v>95.423082502487205</v>
      </c>
      <c r="S133" s="442">
        <f>'[2]1.df13-18-б'!AU29*100</f>
        <v>105.06625916391094</v>
      </c>
      <c r="T133" s="490">
        <f>'[2]1.df13-18-б'!BK29*100</f>
        <v>127.6167287168614</v>
      </c>
      <c r="U133" s="442">
        <f>'[2]1.df13-18-б'!CA29*100</f>
        <v>108.50916424319776</v>
      </c>
      <c r="V133" s="442">
        <f>'[2]1.df13-18-б'!CP29*100</f>
        <v>107.54949036169693</v>
      </c>
      <c r="W133" s="491">
        <f>'[2]1.df13-18-б'!DF29*100</f>
        <v>104.94276634150428</v>
      </c>
      <c r="X133" s="441"/>
      <c r="Y133" s="441"/>
      <c r="Z133" s="442"/>
      <c r="AA133" s="442"/>
      <c r="AB133" s="491"/>
      <c r="AC133" s="492"/>
      <c r="AD133" s="493"/>
      <c r="AE133" s="494"/>
      <c r="AF133" s="494"/>
      <c r="AG133" s="495"/>
      <c r="AH133" s="492"/>
      <c r="AI133" s="496"/>
      <c r="AJ133" s="441"/>
      <c r="AK133" s="442"/>
      <c r="AL133" s="442"/>
      <c r="AM133" s="442"/>
      <c r="AN133" s="490"/>
      <c r="AO133" s="497"/>
      <c r="AP133" s="498"/>
      <c r="AQ133" s="498"/>
      <c r="AR133" s="499"/>
      <c r="AS133" s="490"/>
    </row>
    <row r="134" spans="1:45" ht="35.450000000000003" hidden="1" customHeight="1" x14ac:dyDescent="0.15">
      <c r="A134" s="510" t="s">
        <v>68</v>
      </c>
      <c r="B134" s="441">
        <f>'[2]df08-12'!CQ28*100</f>
        <v>135.15109150871655</v>
      </c>
      <c r="C134" s="442">
        <f>'[2]df08-12'!DY28*100</f>
        <v>73.321099099962581</v>
      </c>
      <c r="D134" s="442">
        <f>('[2]df08-12'!FH28*100)/100</f>
        <v>121.52753079550931</v>
      </c>
      <c r="E134" s="442">
        <f>'[2]df08-12'!GN28*100</f>
        <v>115.73974114457141</v>
      </c>
      <c r="F134" s="442">
        <f>'[2]df08-12'!HZ28*100</f>
        <v>90.721160992497133</v>
      </c>
      <c r="G134" s="442">
        <f>'[2]1.df13-18-б'!FH31*100</f>
        <v>99.026918462900909</v>
      </c>
      <c r="H134" s="442">
        <f>'[2]1.df13-18-б'!GM31*100</f>
        <v>109.67172389946207</v>
      </c>
      <c r="I134" s="490">
        <f>'[2]1.df13-18-б'!IA31*100</f>
        <v>116.59816556781695</v>
      </c>
      <c r="J134" s="490">
        <f>'[2]1.df13-18-б'!JK31*100</f>
        <v>104.23646810064216</v>
      </c>
      <c r="K134" s="490">
        <f>'[2]1.df13-18-б'!LA31*100</f>
        <v>104.52737042156839</v>
      </c>
      <c r="L134" s="491">
        <f>'[2]1.df13-18-б'!LW31*100</f>
        <v>104.54992282368603</v>
      </c>
      <c r="M134" s="442">
        <f>'[2]df04-07'!K28*100</f>
        <v>132.75904769525582</v>
      </c>
      <c r="N134" s="442">
        <f>'[2]df08-12'!C28*100</f>
        <v>81.517112606835511</v>
      </c>
      <c r="O134" s="442">
        <f>'[2]df08-12'!AQ28*100</f>
        <v>118.52033515793474</v>
      </c>
      <c r="P134" s="442">
        <f>'[2]df08-12'!BE28*100</f>
        <v>115.17334034868925</v>
      </c>
      <c r="Q134" s="442">
        <f>'[2]df08-12'!BS28*100</f>
        <v>98.24781984791035</v>
      </c>
      <c r="R134" s="442">
        <f>'[2]df08-12'!CG28*100</f>
        <v>94.844752458794815</v>
      </c>
      <c r="S134" s="442">
        <f>'[2]1.df13-18-б'!AU31*100</f>
        <v>104.43472777658636</v>
      </c>
      <c r="T134" s="490">
        <f>'[2]1.df13-18-б'!BK31*100</f>
        <v>119.95745061929813</v>
      </c>
      <c r="U134" s="442">
        <f>'[2]1.df13-18-б'!CA31*100</f>
        <v>109.58855501804973</v>
      </c>
      <c r="V134" s="442">
        <f>'[2]1.df13-18-б'!CP31*100</f>
        <v>108.01630224927283</v>
      </c>
      <c r="W134" s="491">
        <f>'[2]1.df13-18-б'!DF31*100</f>
        <v>104.36861023291222</v>
      </c>
      <c r="X134" s="511"/>
      <c r="Y134" s="441"/>
      <c r="Z134" s="442"/>
      <c r="AA134" s="442"/>
      <c r="AB134" s="491"/>
      <c r="AC134" s="492"/>
      <c r="AD134" s="493"/>
      <c r="AE134" s="494"/>
      <c r="AF134" s="494"/>
      <c r="AG134" s="495"/>
      <c r="AH134" s="492"/>
      <c r="AI134" s="454"/>
      <c r="AJ134" s="441"/>
      <c r="AK134" s="442"/>
      <c r="AL134" s="442"/>
      <c r="AM134" s="442"/>
      <c r="AN134" s="490"/>
      <c r="AO134" s="497"/>
      <c r="AP134" s="498"/>
      <c r="AQ134" s="498"/>
      <c r="AR134" s="499"/>
      <c r="AS134" s="490"/>
    </row>
    <row r="135" spans="1:45" s="519" customFormat="1" ht="27" hidden="1" customHeight="1" x14ac:dyDescent="0.15">
      <c r="A135" s="512" t="s">
        <v>69</v>
      </c>
      <c r="B135" s="513">
        <f>'[2]df08-12'!CQ33*100</f>
        <v>84.21530748435579</v>
      </c>
      <c r="C135" s="514">
        <f>'[2]df08-12'!DY33*100</f>
        <v>96.854150747592954</v>
      </c>
      <c r="D135" s="514">
        <f>('[2]df08-12'!FH33*100)/100</f>
        <v>129.35769799605714</v>
      </c>
      <c r="E135" s="514">
        <f>'[2]df08-12'!GN33*100</f>
        <v>106.44667278290629</v>
      </c>
      <c r="F135" s="514">
        <f>'[2]df08-12'!HZ33*100</f>
        <v>97.272609761309951</v>
      </c>
      <c r="G135" s="514">
        <f>'[2]1.df13-18-б'!FH36*100</f>
        <v>94.812532247717272</v>
      </c>
      <c r="H135" s="514">
        <f>'[2]1.df13-18-б'!GM36*100</f>
        <v>117.3768343991152</v>
      </c>
      <c r="I135" s="492">
        <f>'[2]1.df13-18-б'!IA36*100</f>
        <v>133.18482996086786</v>
      </c>
      <c r="J135" s="492">
        <f>'[2]1.df13-18-б'!JK36*100</f>
        <v>96.942495830795366</v>
      </c>
      <c r="K135" s="492">
        <f>'[2]1.df13-18-б'!LA36*100</f>
        <v>103.05277118127788</v>
      </c>
      <c r="L135" s="515">
        <f>'[2]1.df13-18-б'!LW36*100</f>
        <v>103.93069285214425</v>
      </c>
      <c r="M135" s="514">
        <f>'[2]df04-07'!K33*100</f>
        <v>101.17959678570109</v>
      </c>
      <c r="N135" s="514">
        <f>'[2]df08-12'!C33*100</f>
        <v>106.2702685026121</v>
      </c>
      <c r="O135" s="514">
        <f>'[2]df08-12'!AQ33*100</f>
        <v>136.2058930632229</v>
      </c>
      <c r="P135" s="514">
        <f>'[2]df08-12'!BE33*100</f>
        <v>112.86176468188502</v>
      </c>
      <c r="Q135" s="514">
        <f>'[2]df08-12'!BS33*100</f>
        <v>92.660159003216577</v>
      </c>
      <c r="R135" s="514">
        <f>'[2]df08-12'!CG33*100</f>
        <v>95.384112348599785</v>
      </c>
      <c r="S135" s="514">
        <f>'[2]1.df13-18-б'!AU36*100</f>
        <v>108.99966620657749</v>
      </c>
      <c r="T135" s="492">
        <f>'[2]1.df13-18-б'!BK36*100</f>
        <v>154.50272681971063</v>
      </c>
      <c r="U135" s="514">
        <f>'[2]1.df13-18-б'!CA36*100</f>
        <v>106.22296290795288</v>
      </c>
      <c r="V135" s="514">
        <f>'[2]1.df13-18-б'!CP36*100</f>
        <v>104.81161949106419</v>
      </c>
      <c r="W135" s="515">
        <f>'[2]1.df13-18-б'!DF36*100</f>
        <v>105.53093723977658</v>
      </c>
      <c r="X135" s="516"/>
      <c r="Y135" s="441"/>
      <c r="Z135" s="442"/>
      <c r="AA135" s="442"/>
      <c r="AB135" s="491"/>
      <c r="AC135" s="492"/>
      <c r="AD135" s="493"/>
      <c r="AE135" s="494"/>
      <c r="AF135" s="494"/>
      <c r="AG135" s="495"/>
      <c r="AH135" s="492"/>
      <c r="AI135" s="517"/>
      <c r="AJ135" s="441"/>
      <c r="AK135" s="442"/>
      <c r="AL135" s="442"/>
      <c r="AM135" s="442"/>
      <c r="AN135" s="518"/>
      <c r="AO135" s="497"/>
      <c r="AP135" s="498"/>
      <c r="AQ135" s="498"/>
      <c r="AR135" s="499"/>
      <c r="AS135" s="518"/>
    </row>
    <row r="136" spans="1:45" ht="37.9" hidden="1" customHeight="1" x14ac:dyDescent="0.15">
      <c r="A136" s="510" t="s">
        <v>70</v>
      </c>
      <c r="B136" s="441">
        <f>'[2]df08-12'!CQ34*100</f>
        <v>112.66181813699822</v>
      </c>
      <c r="C136" s="442">
        <f>'[2]df08-12'!DY34*100</f>
        <v>101.01151559501736</v>
      </c>
      <c r="D136" s="442">
        <f>('[2]df08-12'!FH34*100)/100</f>
        <v>105.37862549523886</v>
      </c>
      <c r="E136" s="442">
        <f>'[2]df08-12'!GN34*100</f>
        <v>111.49443942959527</v>
      </c>
      <c r="F136" s="442">
        <f>'[2]df08-12'!HZ34*100</f>
        <v>102.00010754903761</v>
      </c>
      <c r="G136" s="442">
        <f>'[2]1.df13-18-б'!FH37*100</f>
        <v>94.161327476886726</v>
      </c>
      <c r="H136" s="442">
        <f>'[2]1.df13-18-б'!GM37*100</f>
        <v>102.3313343116484</v>
      </c>
      <c r="I136" s="490">
        <f>'[2]1.df13-18-б'!IA37*100</f>
        <v>125.7040110966734</v>
      </c>
      <c r="J136" s="490">
        <f>'[2]1.df13-18-б'!JK37*100</f>
        <v>105.99673874827656</v>
      </c>
      <c r="K136" s="490">
        <f>'[2]1.df13-18-б'!LA37*100</f>
        <v>105.52045126012413</v>
      </c>
      <c r="L136" s="491">
        <f>'[2]1.df13-18-б'!LW37*100</f>
        <v>105.29429488493219</v>
      </c>
      <c r="M136" s="442">
        <f>'[2]df04-07'!K34*100</f>
        <v>118.34656053269343</v>
      </c>
      <c r="N136" s="442">
        <f>'[2]df08-12'!C34*100</f>
        <v>102.8647604303397</v>
      </c>
      <c r="O136" s="442">
        <f>'[2]df08-12'!AQ34*100</f>
        <v>110.65518232617053</v>
      </c>
      <c r="P136" s="442">
        <f>'[2]df08-12'!BE34*100</f>
        <v>108.81715612500456</v>
      </c>
      <c r="Q136" s="442">
        <f>'[2]df08-12'!BS34*100</f>
        <v>101.31768596490107</v>
      </c>
      <c r="R136" s="442">
        <f>'[2]df08-12'!CG34*100</f>
        <v>100.33585359481376</v>
      </c>
      <c r="S136" s="442">
        <f>'[2]1.df13-18-б'!AU37*100</f>
        <v>101.9038551278103</v>
      </c>
      <c r="T136" s="490">
        <f>'[2]1.df13-18-б'!BK37*100</f>
        <v>112.7308814334188</v>
      </c>
      <c r="U136" s="442">
        <f>'[2]1.df13-18-б'!CA37*100</f>
        <v>103.31193336337338</v>
      </c>
      <c r="V136" s="442">
        <f>'[2]1.df13-18-б'!CP37*100</f>
        <v>106.38773972109202</v>
      </c>
      <c r="W136" s="491">
        <f>'[2]1.df13-18-б'!DF37*100</f>
        <v>105.76791134771601</v>
      </c>
      <c r="X136" s="511"/>
      <c r="Y136" s="441"/>
      <c r="Z136" s="442"/>
      <c r="AA136" s="442"/>
      <c r="AB136" s="491"/>
      <c r="AC136" s="492"/>
      <c r="AD136" s="493"/>
      <c r="AE136" s="494"/>
      <c r="AF136" s="494"/>
      <c r="AG136" s="495"/>
      <c r="AH136" s="492"/>
      <c r="AI136" s="454"/>
      <c r="AJ136" s="441"/>
      <c r="AK136" s="442"/>
      <c r="AL136" s="442"/>
      <c r="AM136" s="442"/>
      <c r="AN136" s="490"/>
      <c r="AO136" s="497"/>
      <c r="AP136" s="498"/>
      <c r="AQ136" s="498"/>
      <c r="AR136" s="499"/>
      <c r="AS136" s="490"/>
    </row>
    <row r="137" spans="1:45" ht="43.15" hidden="1" customHeight="1" x14ac:dyDescent="0.15">
      <c r="A137" s="520" t="s">
        <v>156</v>
      </c>
      <c r="B137" s="441">
        <f>'[2]df08-12'!CQ35*100</f>
        <v>129.78384179730537</v>
      </c>
      <c r="C137" s="442">
        <f>'[2]df08-12'!DY35*100</f>
        <v>90.536092488787901</v>
      </c>
      <c r="D137" s="442">
        <f>('[2]df08-12'!FH35*100)/100</f>
        <v>113.15265138699786</v>
      </c>
      <c r="E137" s="442">
        <f>'[2]df08-12'!GN35*100</f>
        <v>116.89998108189452</v>
      </c>
      <c r="F137" s="442">
        <f>'[2]df08-12'!HZ35*100</f>
        <v>101.93467544633843</v>
      </c>
      <c r="G137" s="442">
        <f>'[2]1.df13-18-б'!FH38*100</f>
        <v>96.466931944221315</v>
      </c>
      <c r="H137" s="442">
        <f>'[2]1.df13-18-б'!GM38*100</f>
        <v>106.90827419279003</v>
      </c>
      <c r="I137" s="490">
        <f>'[2]1.df13-18-б'!IA38*100</f>
        <v>118.18553146212413</v>
      </c>
      <c r="J137" s="490">
        <f>'[2]1.df13-18-б'!JK38*100</f>
        <v>101.97544866750394</v>
      </c>
      <c r="K137" s="490">
        <f>'[2]1.df13-18-б'!LA38*100</f>
        <v>102.34715560617964</v>
      </c>
      <c r="L137" s="491">
        <f>'[2]1.df13-18-б'!LW38*100</f>
        <v>102.9543851044463</v>
      </c>
      <c r="M137" s="442">
        <f>'[2]df04-07'!K35*100</f>
        <v>124.07662223732869</v>
      </c>
      <c r="N137" s="442">
        <f>'[2]df08-12'!C35*100</f>
        <v>92.687847272805243</v>
      </c>
      <c r="O137" s="442">
        <f>'[2]df08-12'!AQ35*100</f>
        <v>113.57613261397152</v>
      </c>
      <c r="P137" s="442">
        <f>'[2]df08-12'!BE35*100</f>
        <v>119.18313453605724</v>
      </c>
      <c r="Q137" s="442">
        <f>'[2]df08-12'!BS35*100</f>
        <v>104.1575668174759</v>
      </c>
      <c r="R137" s="442">
        <f>'[2]df08-12'!CG35*100</f>
        <v>101.33312539631399</v>
      </c>
      <c r="S137" s="442">
        <f>'[2]1.df13-18-б'!AU38*100</f>
        <v>105.69071056350813</v>
      </c>
      <c r="T137" s="490">
        <f>'[2]1.df13-18-б'!BK38*100</f>
        <v>117.33623846175027</v>
      </c>
      <c r="U137" s="442">
        <f>'[2]1.df13-18-б'!CA38*100</f>
        <v>105.03988622368723</v>
      </c>
      <c r="V137" s="442">
        <f>'[2]1.df13-18-б'!CP38*100</f>
        <v>102.12647139118414</v>
      </c>
      <c r="W137" s="491">
        <f>'[2]1.df13-18-б'!DF38*100</f>
        <v>102.81714973199006</v>
      </c>
      <c r="X137" s="511"/>
      <c r="Y137" s="441"/>
      <c r="Z137" s="442"/>
      <c r="AA137" s="442"/>
      <c r="AB137" s="491"/>
      <c r="AC137" s="492"/>
      <c r="AD137" s="493"/>
      <c r="AE137" s="494"/>
      <c r="AF137" s="494"/>
      <c r="AG137" s="495"/>
      <c r="AH137" s="492"/>
      <c r="AI137" s="454"/>
      <c r="AJ137" s="441"/>
      <c r="AK137" s="442"/>
      <c r="AL137" s="442"/>
      <c r="AM137" s="442"/>
      <c r="AN137" s="490"/>
      <c r="AO137" s="497"/>
      <c r="AP137" s="498"/>
      <c r="AQ137" s="498"/>
      <c r="AR137" s="499"/>
      <c r="AS137" s="490"/>
    </row>
    <row r="138" spans="1:45" ht="60.6" hidden="1" customHeight="1" x14ac:dyDescent="0.15">
      <c r="A138" s="520" t="s">
        <v>157</v>
      </c>
      <c r="B138" s="441">
        <f>'[2]df08-12'!CQ39*100</f>
        <v>113.12837178401676</v>
      </c>
      <c r="C138" s="442">
        <f>'[2]df08-12'!DY39*100</f>
        <v>119.09411943116022</v>
      </c>
      <c r="D138" s="442">
        <f>('[2]df08-12'!FH39*100)/100</f>
        <v>109.42988470516293</v>
      </c>
      <c r="E138" s="442">
        <f>'[2]df08-12'!GN39*100</f>
        <v>112.86481714365397</v>
      </c>
      <c r="F138" s="442">
        <f>'[2]df08-12'!HZ39*100</f>
        <v>104.76915900892966</v>
      </c>
      <c r="G138" s="442">
        <f>'[2]1.df13-18-б'!FH42*100</f>
        <v>106.79840411621898</v>
      </c>
      <c r="H138" s="442">
        <f>'[2]1.df13-18-б'!GM42*100</f>
        <v>98.852240470332134</v>
      </c>
      <c r="I138" s="490">
        <f>'[2]1.df13-18-б'!IA42*100</f>
        <v>112.15662278360585</v>
      </c>
      <c r="J138" s="490">
        <f>'[2]1.df13-18-б'!JK42*100</f>
        <v>108.21316886904637</v>
      </c>
      <c r="K138" s="490">
        <f>'[2]1.df13-18-б'!LA42*100</f>
        <v>106.80484916832343</v>
      </c>
      <c r="L138" s="491">
        <f>'[2]1.df13-18-б'!LW42*100</f>
        <v>105.73280415985442</v>
      </c>
      <c r="M138" s="442">
        <f>'[2]df04-07'!K39*100</f>
        <v>114.73298006807566</v>
      </c>
      <c r="N138" s="442">
        <f>'[2]df08-12'!C39*100</f>
        <v>105.1867865466735</v>
      </c>
      <c r="O138" s="442">
        <f>'[2]df08-12'!AQ39*100</f>
        <v>106.3042761272541</v>
      </c>
      <c r="P138" s="442">
        <f>'[2]df08-12'!BE39*100</f>
        <v>109.0239890085446</v>
      </c>
      <c r="Q138" s="442">
        <f>'[2]df08-12'!BS39*100</f>
        <v>104.05079131772452</v>
      </c>
      <c r="R138" s="442">
        <f>'[2]df08-12'!CG39*100</f>
        <v>101.67391576580836</v>
      </c>
      <c r="S138" s="442">
        <f>'[2]1.df13-18-б'!AU42*100</f>
        <v>103.62613530947822</v>
      </c>
      <c r="T138" s="490">
        <f>'[2]1.df13-18-б'!BK42*100</f>
        <v>113.8417156228906</v>
      </c>
      <c r="U138" s="442">
        <f>'[2]1.df13-18-б'!CA42*100</f>
        <v>109.32016874813868</v>
      </c>
      <c r="V138" s="442">
        <f>'[2]1.df13-18-б'!CP42*100</f>
        <v>106.45917077854148</v>
      </c>
      <c r="W138" s="491">
        <f>'[2]1.df13-18-б'!DF42*100</f>
        <v>105.73846716445941</v>
      </c>
      <c r="X138" s="511"/>
      <c r="Y138" s="441"/>
      <c r="Z138" s="442"/>
      <c r="AA138" s="442"/>
      <c r="AB138" s="491"/>
      <c r="AC138" s="492"/>
      <c r="AD138" s="493"/>
      <c r="AE138" s="494"/>
      <c r="AF138" s="494"/>
      <c r="AG138" s="495"/>
      <c r="AH138" s="492"/>
      <c r="AI138" s="454"/>
      <c r="AJ138" s="441"/>
      <c r="AK138" s="442"/>
      <c r="AL138" s="442"/>
      <c r="AM138" s="442"/>
      <c r="AN138" s="490"/>
      <c r="AO138" s="497"/>
      <c r="AP138" s="498"/>
      <c r="AQ138" s="498"/>
      <c r="AR138" s="499"/>
      <c r="AS138" s="490"/>
    </row>
    <row r="139" spans="1:45" ht="28.9" hidden="1" customHeight="1" x14ac:dyDescent="0.15">
      <c r="A139" s="510" t="s">
        <v>73</v>
      </c>
      <c r="B139" s="441"/>
      <c r="C139" s="442"/>
      <c r="D139" s="442">
        <v>0</v>
      </c>
      <c r="E139" s="442"/>
      <c r="F139" s="442"/>
      <c r="G139" s="442"/>
      <c r="H139" s="442"/>
      <c r="I139" s="490"/>
      <c r="J139" s="490"/>
      <c r="K139" s="490"/>
      <c r="L139" s="491"/>
      <c r="M139" s="442"/>
      <c r="N139" s="442"/>
      <c r="O139" s="442"/>
      <c r="P139" s="442"/>
      <c r="Q139" s="442"/>
      <c r="R139" s="442"/>
      <c r="S139" s="442"/>
      <c r="T139" s="490"/>
      <c r="U139" s="442"/>
      <c r="V139" s="442"/>
      <c r="W139" s="491"/>
      <c r="X139" s="511"/>
      <c r="Y139" s="441"/>
      <c r="Z139" s="442"/>
      <c r="AA139" s="442"/>
      <c r="AB139" s="491"/>
      <c r="AC139" s="492"/>
      <c r="AD139" s="493"/>
      <c r="AE139" s="494"/>
      <c r="AF139" s="494"/>
      <c r="AG139" s="495"/>
      <c r="AH139" s="492"/>
      <c r="AI139" s="454"/>
      <c r="AJ139" s="441"/>
      <c r="AK139" s="442"/>
      <c r="AL139" s="442"/>
      <c r="AM139" s="442"/>
      <c r="AN139" s="490"/>
      <c r="AO139" s="497"/>
      <c r="AP139" s="498"/>
      <c r="AQ139" s="498"/>
      <c r="AR139" s="499"/>
      <c r="AS139" s="490"/>
    </row>
    <row r="140" spans="1:45" ht="15.6" hidden="1" customHeight="1" x14ac:dyDescent="0.15">
      <c r="A140" s="500" t="s">
        <v>74</v>
      </c>
      <c r="B140" s="441"/>
      <c r="C140" s="442"/>
      <c r="D140" s="442">
        <v>0</v>
      </c>
      <c r="E140" s="442"/>
      <c r="F140" s="442"/>
      <c r="G140" s="442"/>
      <c r="H140" s="442"/>
      <c r="I140" s="490"/>
      <c r="J140" s="490"/>
      <c r="K140" s="490"/>
      <c r="L140" s="491"/>
      <c r="M140" s="442"/>
      <c r="N140" s="442"/>
      <c r="O140" s="442"/>
      <c r="P140" s="442"/>
      <c r="Q140" s="442"/>
      <c r="R140" s="442"/>
      <c r="S140" s="442"/>
      <c r="T140" s="490"/>
      <c r="U140" s="442"/>
      <c r="V140" s="442"/>
      <c r="W140" s="491"/>
      <c r="X140" s="511"/>
      <c r="Y140" s="441"/>
      <c r="Z140" s="442"/>
      <c r="AA140" s="442"/>
      <c r="AB140" s="491"/>
      <c r="AC140" s="492"/>
      <c r="AD140" s="493"/>
      <c r="AE140" s="494"/>
      <c r="AF140" s="494"/>
      <c r="AG140" s="495"/>
      <c r="AH140" s="492"/>
      <c r="AI140" s="454"/>
      <c r="AJ140" s="441"/>
      <c r="AK140" s="442"/>
      <c r="AL140" s="442"/>
      <c r="AM140" s="442"/>
      <c r="AN140" s="490"/>
      <c r="AO140" s="497"/>
      <c r="AP140" s="498"/>
      <c r="AQ140" s="498"/>
      <c r="AR140" s="499"/>
      <c r="AS140" s="490"/>
    </row>
    <row r="141" spans="1:45" ht="27" hidden="1" customHeight="1" x14ac:dyDescent="0.15">
      <c r="A141" s="509" t="s">
        <v>158</v>
      </c>
      <c r="B141" s="441">
        <f>'[2]df08-12'!CQ46*100</f>
        <v>106.60770908727216</v>
      </c>
      <c r="C141" s="442">
        <f>'[2]df08-12'!DY46*100</f>
        <v>103.80634316682161</v>
      </c>
      <c r="D141" s="442">
        <f>('[2]df08-12'!FH46*100)/100</f>
        <v>105.65935368997374</v>
      </c>
      <c r="E141" s="442">
        <f>'[2]df08-12'!GN46*100</f>
        <v>106.84745861981015</v>
      </c>
      <c r="F141" s="442">
        <f>'[2]df08-12'!HZ46*100</f>
        <v>111.52901571444423</v>
      </c>
      <c r="G141" s="442">
        <f>'[2]1.df13-18-б'!FH49*100</f>
        <v>97.627388796508967</v>
      </c>
      <c r="H141" s="442">
        <f>'[2]1.df13-18-б'!GM49*100</f>
        <v>118.5928867087523</v>
      </c>
      <c r="I141" s="490">
        <f>'[2]1.df13-18-б'!IA49*100</f>
        <v>116.63594635939987</v>
      </c>
      <c r="J141" s="490">
        <f>'[2]1.df13-18-б'!JK49*100</f>
        <v>107.04840562737321</v>
      </c>
      <c r="K141" s="490">
        <f>'[2]1.df13-18-б'!LA49*100</f>
        <v>103.76741124349844</v>
      </c>
      <c r="L141" s="491">
        <f>'[2]1.df13-18-б'!LW49*100</f>
        <v>103.54152904837986</v>
      </c>
      <c r="M141" s="442">
        <f>'[2]df04-07'!K46*100</f>
        <v>117.13491634007151</v>
      </c>
      <c r="N141" s="442">
        <f>'[2]df08-12'!C46*100</f>
        <v>95.848750944653801</v>
      </c>
      <c r="O141" s="442">
        <f>'[2]df08-12'!AQ46*100</f>
        <v>101.84995884669317</v>
      </c>
      <c r="P141" s="442">
        <f>'[2]df08-12'!BE46*100</f>
        <v>111.30090829646477</v>
      </c>
      <c r="Q141" s="442">
        <f>'[2]df08-12'!BS46*100</f>
        <v>104.05491863237373</v>
      </c>
      <c r="R141" s="442">
        <f>'[2]df08-12'!CG46*100</f>
        <v>103.57116279906585</v>
      </c>
      <c r="S141" s="442">
        <f>'[2]1.df13-18-б'!AU49*100</f>
        <v>102.6905604709054</v>
      </c>
      <c r="T141" s="490">
        <f>'[2]1.df13-18-б'!BK49*100</f>
        <v>109.34828622231882</v>
      </c>
      <c r="U141" s="442">
        <f>'[2]1.df13-18-б'!CA49*100</f>
        <v>104.39064848094246</v>
      </c>
      <c r="V141" s="442">
        <f>'[2]1.df13-18-б'!CP49*100</f>
        <v>104.15743726982831</v>
      </c>
      <c r="W141" s="491">
        <f>'[2]1.df13-18-б'!DF49*100</f>
        <v>103.5480657693922</v>
      </c>
      <c r="X141" s="511"/>
      <c r="Y141" s="441"/>
      <c r="Z141" s="442"/>
      <c r="AA141" s="442"/>
      <c r="AB141" s="491"/>
      <c r="AC141" s="492"/>
      <c r="AD141" s="493"/>
      <c r="AE141" s="494"/>
      <c r="AF141" s="494"/>
      <c r="AG141" s="495"/>
      <c r="AH141" s="492"/>
      <c r="AI141" s="454"/>
      <c r="AJ141" s="441"/>
      <c r="AK141" s="442"/>
      <c r="AL141" s="442"/>
      <c r="AM141" s="442"/>
      <c r="AN141" s="490"/>
      <c r="AO141" s="497"/>
      <c r="AP141" s="498"/>
      <c r="AQ141" s="498"/>
      <c r="AR141" s="499"/>
      <c r="AS141" s="490"/>
    </row>
    <row r="142" spans="1:45" ht="25.9" hidden="1" customHeight="1" x14ac:dyDescent="0.15">
      <c r="A142" s="500" t="s">
        <v>76</v>
      </c>
      <c r="B142" s="441">
        <f>'[2]df08-12'!CQ47*100</f>
        <v>109.93981145596294</v>
      </c>
      <c r="C142" s="442">
        <f>'[2]df08-12'!DY47*100</f>
        <v>105.29740656115723</v>
      </c>
      <c r="D142" s="442">
        <f>('[2]df08-12'!FH47*100)/100</f>
        <v>115.15196808426361</v>
      </c>
      <c r="E142" s="442">
        <f>'[2]df08-12'!GN47*100</f>
        <v>110.6078535207327</v>
      </c>
      <c r="F142" s="442">
        <f>'[2]df08-12'!HZ47*100</f>
        <v>90.503603911314826</v>
      </c>
      <c r="G142" s="442">
        <f>'[2]1.df13-18-б'!FH50*100</f>
        <v>109.10004089423259</v>
      </c>
      <c r="H142" s="442">
        <f>'[2]1.df13-18-б'!GM50*100</f>
        <v>109.1798476118567</v>
      </c>
      <c r="I142" s="490">
        <f>'[2]1.df13-18-б'!IA50*100</f>
        <v>132.90858619317609</v>
      </c>
      <c r="J142" s="490">
        <f>'[2]1.df13-18-б'!JK50*100</f>
        <v>111.30115337178037</v>
      </c>
      <c r="K142" s="490">
        <f>'[2]1.df13-18-б'!LA50*100</f>
        <v>103.7484673944314</v>
      </c>
      <c r="L142" s="491">
        <f>'[2]1.df13-18-б'!LW50*100</f>
        <v>103.980456706574</v>
      </c>
      <c r="M142" s="442">
        <f>'[2]df04-07'!K47*100-0.1</f>
        <v>107.66164048954553</v>
      </c>
      <c r="N142" s="442">
        <f>'[2]df08-12'!C47*100</f>
        <v>99.203607491476674</v>
      </c>
      <c r="O142" s="442">
        <f>'[2]df08-12'!AQ47*100</f>
        <v>113.7930350958668</v>
      </c>
      <c r="P142" s="442">
        <f>'[2]df08-12'!BE47*100</f>
        <v>115.03546941953377</v>
      </c>
      <c r="Q142" s="442">
        <f>'[2]df08-12'!BS47*100</f>
        <v>97.985093523149729</v>
      </c>
      <c r="R142" s="442">
        <f>'[2]df08-12'!CG47*100</f>
        <v>101.35467987284048</v>
      </c>
      <c r="S142" s="442">
        <f>'[2]1.df13-18-б'!AU50*100</f>
        <v>100.83080204669574</v>
      </c>
      <c r="T142" s="490">
        <f>'[2]1.df13-18-б'!BK50*100</f>
        <v>122.80340168139465</v>
      </c>
      <c r="U142" s="442">
        <f>'[2]1.df13-18-б'!CA50*100</f>
        <v>112.22756908195201</v>
      </c>
      <c r="V142" s="442">
        <f>'[2]1.df13-18-б'!CP50*100</f>
        <v>103.97971454455916</v>
      </c>
      <c r="W142" s="491">
        <f>'[2]1.df13-18-б'!DF50*100</f>
        <v>104.08624332641378</v>
      </c>
      <c r="X142" s="511"/>
      <c r="Y142" s="441"/>
      <c r="Z142" s="442"/>
      <c r="AA142" s="442"/>
      <c r="AB142" s="491"/>
      <c r="AC142" s="492"/>
      <c r="AD142" s="493"/>
      <c r="AE142" s="494"/>
      <c r="AF142" s="494"/>
      <c r="AG142" s="495"/>
      <c r="AH142" s="492"/>
      <c r="AI142" s="454"/>
      <c r="AJ142" s="441"/>
      <c r="AK142" s="442"/>
      <c r="AL142" s="442"/>
      <c r="AM142" s="442"/>
      <c r="AN142" s="490"/>
      <c r="AO142" s="497"/>
      <c r="AP142" s="498"/>
      <c r="AQ142" s="498"/>
      <c r="AR142" s="499"/>
      <c r="AS142" s="490"/>
    </row>
    <row r="143" spans="1:45" ht="33" hidden="1" customHeight="1" x14ac:dyDescent="0.15">
      <c r="A143" s="520" t="s">
        <v>159</v>
      </c>
      <c r="B143" s="441">
        <f>'[2]df08-12'!CQ49*100</f>
        <v>126.89639389375007</v>
      </c>
      <c r="C143" s="442">
        <f>'[2]df08-12'!DY49*100</f>
        <v>89.505605765289815</v>
      </c>
      <c r="D143" s="442">
        <f>('[2]df08-12'!FH49*100)/100</f>
        <v>100.65716641994015</v>
      </c>
      <c r="E143" s="442">
        <f>'[2]df08-12'!GN49*100</f>
        <v>117.70483070517889</v>
      </c>
      <c r="F143" s="442">
        <f>'[2]df08-12'!HZ49*100</f>
        <v>101.21284007025176</v>
      </c>
      <c r="G143" s="442">
        <f>'[2]1.df13-18-б'!FH52*100</f>
        <v>109.00842288222698</v>
      </c>
      <c r="H143" s="442">
        <f>'[2]1.df13-18-б'!GM52*100</f>
        <v>100.5542631454277</v>
      </c>
      <c r="I143" s="490">
        <f>'[2]1.df13-18-б'!IA52*100</f>
        <v>103.96399067222153</v>
      </c>
      <c r="J143" s="490">
        <f>'[2]1.df13-18-б'!JK52*100</f>
        <v>109.41153590616521</v>
      </c>
      <c r="K143" s="490">
        <f>'[2]1.df13-18-б'!LA52*100</f>
        <v>105.17708140732729</v>
      </c>
      <c r="L143" s="491">
        <f>'[2]1.df13-18-б'!LW52*100</f>
        <v>105.53314432612896</v>
      </c>
      <c r="M143" s="442">
        <f>'[2]df04-07'!K49*100</f>
        <v>122.20282828446025</v>
      </c>
      <c r="N143" s="442">
        <f>'[2]1.df13-18-б'!JM52*100</f>
        <v>113.44618990200992</v>
      </c>
      <c r="O143" s="442">
        <f>'[2]1.df13-18-б'!JN52*100</f>
        <v>108.4392455184733</v>
      </c>
      <c r="P143" s="442">
        <f>'[2]df08-12'!BE49*100</f>
        <v>111.6406534547862</v>
      </c>
      <c r="Q143" s="442">
        <f>'[2]df08-12'!BS49*100</f>
        <v>108.81693865349922</v>
      </c>
      <c r="R143" s="442">
        <f>'[2]df08-12'!CG49*100</f>
        <v>103.21170036951655</v>
      </c>
      <c r="S143" s="442">
        <f>'[2]1.df13-18-б'!AU52*100</f>
        <v>101.10987068990904</v>
      </c>
      <c r="T143" s="490">
        <f>'[2]1.df13-18-б'!BK52*100</f>
        <v>104.75426480882855</v>
      </c>
      <c r="U143" s="442">
        <f>'[2]1.df13-18-б'!CA52*100</f>
        <v>104.3709844375188</v>
      </c>
      <c r="V143" s="442">
        <f>'[2]1.df13-18-б'!CP52*100</f>
        <v>105.05852677952529</v>
      </c>
      <c r="W143" s="491">
        <f>'[2]1.df13-18-б'!DF52*100</f>
        <v>105.33128081474797</v>
      </c>
      <c r="X143" s="511"/>
      <c r="Y143" s="441"/>
      <c r="Z143" s="442"/>
      <c r="AA143" s="442"/>
      <c r="AB143" s="491"/>
      <c r="AC143" s="492"/>
      <c r="AD143" s="493"/>
      <c r="AE143" s="494"/>
      <c r="AF143" s="494"/>
      <c r="AG143" s="495"/>
      <c r="AH143" s="492"/>
      <c r="AI143" s="454"/>
      <c r="AJ143" s="441"/>
      <c r="AK143" s="442"/>
      <c r="AL143" s="442"/>
      <c r="AM143" s="442"/>
      <c r="AN143" s="490"/>
      <c r="AO143" s="497"/>
      <c r="AP143" s="498"/>
      <c r="AQ143" s="498"/>
      <c r="AR143" s="499"/>
      <c r="AS143" s="490"/>
    </row>
    <row r="144" spans="1:45" ht="30.75" hidden="1" customHeight="1" x14ac:dyDescent="0.15">
      <c r="A144" s="520" t="s">
        <v>160</v>
      </c>
      <c r="B144" s="441">
        <f>'[2]df08-12'!CQ50*100</f>
        <v>113.73454630368647</v>
      </c>
      <c r="C144" s="442">
        <f>'[2]df08-12'!DY50*100</f>
        <v>112.45890784070814</v>
      </c>
      <c r="D144" s="442">
        <f>('[2]df08-12'!FH50*100)/100</f>
        <v>107.18649908642993</v>
      </c>
      <c r="E144" s="442">
        <f>'[2]df08-12'!GN50*100</f>
        <v>114.72094130906893</v>
      </c>
      <c r="F144" s="442">
        <f>'[2]df08-12'!HZ50*100</f>
        <v>106.36342359941868</v>
      </c>
      <c r="G144" s="442">
        <f>'[2]1.df13-18-б'!FH53*100</f>
        <v>104.94274587974066</v>
      </c>
      <c r="H144" s="442">
        <f>'[2]1.df13-18-б'!GM53*100</f>
        <v>106.08061973613773</v>
      </c>
      <c r="I144" s="490">
        <f>'[2]1.df13-18-б'!IA53*100</f>
        <v>120.69049755303671</v>
      </c>
      <c r="J144" s="490">
        <f>'[2]1.df13-18-б'!JK53*100</f>
        <v>102.82950099762387</v>
      </c>
      <c r="K144" s="490">
        <f>'[2]1.df13-18-б'!LA53*100</f>
        <v>104.13212531170271</v>
      </c>
      <c r="L144" s="491">
        <f>'[2]1.df13-18-б'!LW53*100</f>
        <v>104.15532275033539</v>
      </c>
      <c r="M144" s="442">
        <f>'[2]df04-07'!K50*100</f>
        <v>110.67528890624607</v>
      </c>
      <c r="N144" s="442">
        <f>'[2]df08-12'!C50*100</f>
        <v>107.9645228811349</v>
      </c>
      <c r="O144" s="442">
        <f>'[2]df08-12'!AQ50*100</f>
        <v>106.04828085474185</v>
      </c>
      <c r="P144" s="442">
        <f>'[2]df08-12'!BE50*100</f>
        <v>118.34971843511217</v>
      </c>
      <c r="Q144" s="442">
        <f>'[2]df08-12'!BS50*100</f>
        <v>102.34602347313999</v>
      </c>
      <c r="R144" s="442">
        <f>'[2]df08-12'!CG50*100</f>
        <v>104.17610561721243</v>
      </c>
      <c r="S144" s="442">
        <f>'[2]1.df13-18-б'!AU53*100</f>
        <v>103.34647151263441</v>
      </c>
      <c r="T144" s="490">
        <f>'[2]1.df13-18-б'!BK53*100</f>
        <v>114.51664217623177</v>
      </c>
      <c r="U144" s="442">
        <f>'[2]1.df13-18-б'!CA53*100</f>
        <v>110.31330973424156</v>
      </c>
      <c r="V144" s="442">
        <f>'[2]1.df13-18-б'!CP53*100</f>
        <v>104.50940367175924</v>
      </c>
      <c r="W144" s="491">
        <f>'[2]1.df13-18-б'!DF53*100</f>
        <v>104.19455180529857</v>
      </c>
      <c r="X144" s="511"/>
      <c r="Y144" s="441"/>
      <c r="Z144" s="442"/>
      <c r="AA144" s="442"/>
      <c r="AB144" s="491"/>
      <c r="AC144" s="492"/>
      <c r="AD144" s="493"/>
      <c r="AE144" s="494"/>
      <c r="AF144" s="494"/>
      <c r="AG144" s="495"/>
      <c r="AH144" s="492"/>
      <c r="AI144" s="454"/>
      <c r="AJ144" s="441"/>
      <c r="AK144" s="442"/>
      <c r="AL144" s="442"/>
      <c r="AM144" s="442"/>
      <c r="AN144" s="490"/>
      <c r="AO144" s="497"/>
      <c r="AP144" s="498"/>
      <c r="AQ144" s="498"/>
      <c r="AR144" s="499"/>
      <c r="AS144" s="490"/>
    </row>
    <row r="145" spans="1:45" ht="30" hidden="1" customHeight="1" x14ac:dyDescent="0.15">
      <c r="A145" s="520" t="s">
        <v>161</v>
      </c>
      <c r="B145" s="441">
        <f>'[2]df08-12'!CQ53*100</f>
        <v>125.33375324288365</v>
      </c>
      <c r="C145" s="442">
        <f>'[2]df08-12'!DY53*100</f>
        <v>108.36763131448865</v>
      </c>
      <c r="D145" s="442">
        <f>('[2]df08-12'!FH53*100)/100</f>
        <v>106.75479478490288</v>
      </c>
      <c r="E145" s="442">
        <f>'[2]df08-12'!GN53*100</f>
        <v>109.07841806005976</v>
      </c>
      <c r="F145" s="442">
        <f>'[2]df08-12'!HZ53*100</f>
        <v>105.86762031345627</v>
      </c>
      <c r="G145" s="442">
        <f>'[2]1.df13-18-б'!FH56*100</f>
        <v>107.22268034694406</v>
      </c>
      <c r="H145" s="442">
        <f>'[2]1.df13-18-б'!GM56*100</f>
        <v>110.96674109899634</v>
      </c>
      <c r="I145" s="490">
        <f>'[2]1.df13-18-б'!IA56*100</f>
        <v>119.23016595736394</v>
      </c>
      <c r="J145" s="490">
        <f>'[2]1.df13-18-б'!JK56*100</f>
        <v>107.45891145910616</v>
      </c>
      <c r="K145" s="490">
        <f>'[2]1.df13-18-б'!LA56*100</f>
        <v>105.57937056925559</v>
      </c>
      <c r="L145" s="491">
        <f>'[2]1.df13-18-б'!LW56*100</f>
        <v>104.26302499799591</v>
      </c>
      <c r="M145" s="442">
        <f>'[2]df04-07'!K53*100</f>
        <v>122.06948660871943</v>
      </c>
      <c r="N145" s="442">
        <f>'[2]df08-12'!C53*100</f>
        <v>107.24754561887322</v>
      </c>
      <c r="O145" s="442">
        <f>'[2]df08-12'!AQ53*100</f>
        <v>107.08980110525725</v>
      </c>
      <c r="P145" s="442">
        <f>'[2]df08-12'!BE53*100</f>
        <v>111.72029301558976</v>
      </c>
      <c r="Q145" s="442">
        <f>'[2]df08-12'!BS53*100</f>
        <v>102.61128680987557</v>
      </c>
      <c r="R145" s="442">
        <f>'[2]df08-12'!CG53*100</f>
        <v>105.77045384729229</v>
      </c>
      <c r="S145" s="442">
        <f>'[2]1.df13-18-б'!AU56*100</f>
        <v>108.42832026352124</v>
      </c>
      <c r="T145" s="490">
        <f>'[2]1.df13-18-б'!BK56*100</f>
        <v>118.57214265562665</v>
      </c>
      <c r="U145" s="442">
        <f>'[2]1.df13-18-б'!CA56*100</f>
        <v>106.99189224125021</v>
      </c>
      <c r="V145" s="442">
        <f>'[2]1.df13-18-б'!CP56*100</f>
        <v>105.6291311064555</v>
      </c>
      <c r="W145" s="491">
        <f>'[2]1.df13-18-б'!DF56*100</f>
        <v>104.26015893762262</v>
      </c>
      <c r="X145" s="511"/>
      <c r="Y145" s="441"/>
      <c r="Z145" s="442"/>
      <c r="AA145" s="442"/>
      <c r="AB145" s="491"/>
      <c r="AC145" s="492"/>
      <c r="AD145" s="493"/>
      <c r="AE145" s="494"/>
      <c r="AF145" s="494"/>
      <c r="AG145" s="495"/>
      <c r="AH145" s="492"/>
      <c r="AI145" s="454"/>
      <c r="AJ145" s="441"/>
      <c r="AK145" s="442"/>
      <c r="AL145" s="442"/>
      <c r="AM145" s="442"/>
      <c r="AN145" s="490"/>
      <c r="AO145" s="497"/>
      <c r="AP145" s="498"/>
      <c r="AQ145" s="498"/>
      <c r="AR145" s="499"/>
      <c r="AS145" s="490"/>
    </row>
    <row r="146" spans="1:45" s="532" customFormat="1" ht="20.45" hidden="1" customHeight="1" x14ac:dyDescent="0.15">
      <c r="A146" s="521" t="s">
        <v>80</v>
      </c>
      <c r="B146" s="522">
        <f>'[2]df08-12'!CL60*100</f>
        <v>104.65352745438912</v>
      </c>
      <c r="C146" s="523">
        <f>'[2]df08-12'!DP60*100</f>
        <v>91.285794998144027</v>
      </c>
      <c r="D146" s="523">
        <f>('[2]df08-12'!FH60*100)/100</f>
        <v>167.10973772901391</v>
      </c>
      <c r="E146" s="523">
        <f>'[2]df08-12'!GN60*100</f>
        <v>115.30076213961833</v>
      </c>
      <c r="F146" s="523">
        <f>'[2]df08-12'!HZ60*100</f>
        <v>112.80298620692557</v>
      </c>
      <c r="G146" s="523">
        <f>'[2]1.df13-18-б'!FH63*100</f>
        <v>113.91573999749096</v>
      </c>
      <c r="H146" s="523">
        <f>'[2]1.df13-18-б'!GM63*100*0.95</f>
        <v>115.14232868313748</v>
      </c>
      <c r="I146" s="524">
        <f>'[2]1.df13-18-б'!IA63*100</f>
        <v>147.18861806488212</v>
      </c>
      <c r="J146" s="524">
        <f>'[2]1.df13-18-б'!JK63*100</f>
        <v>100.54098640892961</v>
      </c>
      <c r="K146" s="524">
        <f>'[2]1.df13-18-б'!LA63*100</f>
        <v>103.58170374088962</v>
      </c>
      <c r="L146" s="525">
        <f>'[2]1.df13-18-б'!LW63*100</f>
        <v>104.46531396104501</v>
      </c>
      <c r="M146" s="523"/>
      <c r="N146" s="523"/>
      <c r="O146" s="523"/>
      <c r="P146" s="523"/>
      <c r="Q146" s="523"/>
      <c r="R146" s="523"/>
      <c r="S146" s="523"/>
      <c r="T146" s="524"/>
      <c r="U146" s="523"/>
      <c r="V146" s="523"/>
      <c r="W146" s="525"/>
      <c r="X146" s="526"/>
      <c r="Y146" s="522"/>
      <c r="Z146" s="523"/>
      <c r="AA146" s="523"/>
      <c r="AB146" s="525"/>
      <c r="AC146" s="527"/>
      <c r="AD146" s="528"/>
      <c r="AE146" s="523"/>
      <c r="AF146" s="529"/>
      <c r="AG146" s="530"/>
      <c r="AH146" s="527"/>
      <c r="AI146" s="531"/>
      <c r="AJ146" s="522"/>
      <c r="AK146" s="523"/>
      <c r="AL146" s="523"/>
      <c r="AM146" s="523"/>
      <c r="AN146" s="524"/>
      <c r="AO146" s="522"/>
      <c r="AP146" s="523"/>
      <c r="AQ146" s="523"/>
      <c r="AR146" s="525"/>
      <c r="AS146" s="524"/>
    </row>
    <row r="147" spans="1:45" s="551" customFormat="1" ht="32.450000000000003" hidden="1" customHeight="1" x14ac:dyDescent="0.2">
      <c r="A147" s="533" t="s">
        <v>162</v>
      </c>
      <c r="B147" s="534"/>
      <c r="C147" s="535"/>
      <c r="D147" s="535"/>
      <c r="E147" s="535"/>
      <c r="F147" s="535"/>
      <c r="G147" s="535"/>
      <c r="H147" s="535"/>
      <c r="I147" s="536"/>
      <c r="J147" s="536"/>
      <c r="K147" s="537"/>
      <c r="L147" s="538"/>
      <c r="M147" s="534">
        <v>122.02709376687066</v>
      </c>
      <c r="N147" s="535">
        <v>94.935129032819134</v>
      </c>
      <c r="O147" s="535">
        <f>'[2]df08-12'!AQ63*100</f>
        <v>112.23605505514274</v>
      </c>
      <c r="P147" s="535">
        <f>'[2]df08-12'!BE63*100</f>
        <v>117.75429280413501</v>
      </c>
      <c r="Q147" s="535">
        <f>'[2]df08-12'!BS63*100</f>
        <v>106.81991916756451</v>
      </c>
      <c r="R147" s="539">
        <f>'[2]df08-12'!CG63*100</f>
        <v>103.28567654130619</v>
      </c>
      <c r="S147" s="539">
        <f>'[2]1.df13-18-б'!AU66*100</f>
        <v>106.05956571348986</v>
      </c>
      <c r="T147" s="537">
        <f>'[2]1.df13-18-б'!BK66*100</f>
        <v>112.4561135190244</v>
      </c>
      <c r="U147" s="539">
        <f>'[2]1.df13-18-б'!CA66*100</f>
        <v>103.20867452196705</v>
      </c>
      <c r="V147" s="539">
        <f>'[2]1.df13-18-б'!CP66*100</f>
        <v>104.49824194742661</v>
      </c>
      <c r="W147" s="538">
        <f>'[2]1.df13-18-б'!DF66*100</f>
        <v>103.61073928105252</v>
      </c>
      <c r="X147" s="540"/>
      <c r="Y147" s="541"/>
      <c r="Z147" s="542"/>
      <c r="AA147" s="542"/>
      <c r="AB147" s="543"/>
      <c r="AC147" s="544"/>
      <c r="AD147" s="545"/>
      <c r="AE147" s="545"/>
      <c r="AF147" s="545"/>
      <c r="AG147" s="545"/>
      <c r="AH147" s="546"/>
      <c r="AI147" s="547"/>
      <c r="AJ147" s="541"/>
      <c r="AK147" s="548"/>
      <c r="AL147" s="548"/>
      <c r="AM147" s="548"/>
      <c r="AN147" s="549"/>
      <c r="AO147" s="545"/>
      <c r="AP147" s="545"/>
      <c r="AQ147" s="545"/>
      <c r="AR147" s="545"/>
      <c r="AS147" s="550"/>
    </row>
    <row r="148" spans="1:45" s="286" customFormat="1" ht="45.6" hidden="1" customHeight="1" collapsed="1" x14ac:dyDescent="0.15">
      <c r="A148" s="552" t="s">
        <v>82</v>
      </c>
      <c r="B148" s="553"/>
      <c r="C148" s="477"/>
      <c r="D148" s="477"/>
      <c r="E148" s="477"/>
      <c r="F148" s="477"/>
      <c r="G148" s="477"/>
      <c r="H148" s="477"/>
      <c r="I148" s="484"/>
      <c r="J148" s="484"/>
      <c r="K148" s="554"/>
      <c r="L148" s="555"/>
      <c r="M148" s="553">
        <v>121.52301170511161</v>
      </c>
      <c r="N148" s="477">
        <v>97.547970986321332</v>
      </c>
      <c r="O148" s="477">
        <v>112.39841671742801</v>
      </c>
      <c r="P148" s="477">
        <v>115.51292308445693</v>
      </c>
      <c r="Q148" s="477">
        <v>104.28591964326807</v>
      </c>
      <c r="R148" s="556">
        <f>'[16]6.ИЦПМЭР'!CA65*100</f>
        <v>103.27707881698301</v>
      </c>
      <c r="S148" s="556">
        <f>'[16]6.ИЦПМЭР'!CN65*100</f>
        <v>105.18969630348116</v>
      </c>
      <c r="T148" s="554">
        <f>'[16]6.ИЦПМЭР'!DA65*100</f>
        <v>112.86309452522218</v>
      </c>
      <c r="U148" s="556">
        <f>'[16]6.ИЦПМЭР'!DN65*100</f>
        <v>104.46377086879841</v>
      </c>
      <c r="V148" s="556">
        <f>'[16]6.ИЦПМЭР'!EA65*100</f>
        <v>104.65136650626674</v>
      </c>
      <c r="W148" s="557">
        <f>'[16]6.ИЦПМЭР'!EN65*100</f>
        <v>104.24631266563919</v>
      </c>
      <c r="X148" s="558"/>
      <c r="Y148" s="441"/>
      <c r="Z148" s="559"/>
      <c r="AA148" s="559"/>
      <c r="AB148" s="560"/>
      <c r="AC148" s="479"/>
      <c r="AD148" s="561"/>
      <c r="AE148" s="561"/>
      <c r="AF148" s="561"/>
      <c r="AG148" s="561"/>
      <c r="AH148" s="562"/>
      <c r="AI148" s="563"/>
      <c r="AJ148" s="441"/>
      <c r="AK148" s="442"/>
      <c r="AL148" s="442"/>
      <c r="AM148" s="442"/>
      <c r="AN148" s="484"/>
      <c r="AO148" s="561"/>
      <c r="AP148" s="561"/>
      <c r="AQ148" s="561"/>
      <c r="AR148" s="561"/>
      <c r="AS148" s="564"/>
    </row>
    <row r="149" spans="1:45" s="286" customFormat="1" ht="42" hidden="1" customHeight="1" x14ac:dyDescent="0.15">
      <c r="A149" s="565" t="s">
        <v>83</v>
      </c>
      <c r="B149" s="566"/>
      <c r="C149" s="567"/>
      <c r="D149" s="567"/>
      <c r="E149" s="567"/>
      <c r="F149" s="567"/>
      <c r="G149" s="567"/>
      <c r="H149" s="567"/>
      <c r="I149" s="568"/>
      <c r="J149" s="568"/>
      <c r="K149" s="569"/>
      <c r="L149" s="570"/>
      <c r="M149" s="566">
        <v>119.51135248706255</v>
      </c>
      <c r="N149" s="567">
        <v>99.677386842273137</v>
      </c>
      <c r="O149" s="567">
        <v>109.75954679670741</v>
      </c>
      <c r="P149" s="567">
        <v>112.59521413368051</v>
      </c>
      <c r="Q149" s="567">
        <v>102.81913644929142</v>
      </c>
      <c r="R149" s="571">
        <f>'[16]6.ИЦПМЭР'!CA71*100</f>
        <v>102.03320720836243</v>
      </c>
      <c r="S149" s="571">
        <f>'[16]6.ИЦПМЭР'!CN71*100</f>
        <v>103.82309413893455</v>
      </c>
      <c r="T149" s="569">
        <f>'[16]6.ИЦПМЭР'!DA71*100</f>
        <v>114.44234167361654</v>
      </c>
      <c r="U149" s="571">
        <f>'[16]6.ИЦПМЭР'!DN71*100</f>
        <v>107.37596317608073</v>
      </c>
      <c r="V149" s="571">
        <f>'[16]6.ИЦПМЭР'!EA71*100</f>
        <v>105.57743460039788</v>
      </c>
      <c r="W149" s="572">
        <f>'[16]6.ИЦПМЭР'!EN71*100</f>
        <v>104.92277220787507</v>
      </c>
      <c r="X149" s="573"/>
      <c r="Y149" s="441"/>
      <c r="Z149" s="559"/>
      <c r="AA149" s="559"/>
      <c r="AB149" s="560"/>
      <c r="AC149" s="479"/>
      <c r="AD149" s="574"/>
      <c r="AE149" s="574"/>
      <c r="AF149" s="574"/>
      <c r="AG149" s="574"/>
      <c r="AH149" s="479"/>
      <c r="AI149" s="575"/>
      <c r="AJ149" s="441"/>
      <c r="AK149" s="442"/>
      <c r="AL149" s="442"/>
      <c r="AM149" s="442"/>
      <c r="AN149" s="484"/>
      <c r="AO149" s="574"/>
      <c r="AP149" s="574"/>
      <c r="AQ149" s="574"/>
      <c r="AR149" s="574"/>
      <c r="AS149" s="576"/>
    </row>
    <row r="150" spans="1:45" s="596" customFormat="1" ht="28.15" hidden="1" customHeight="1" thickBot="1" x14ac:dyDescent="0.2">
      <c r="A150" s="577" t="s">
        <v>81</v>
      </c>
      <c r="B150" s="578">
        <f>'[2]df08-12'!CL63*100</f>
        <v>117.23840500072428</v>
      </c>
      <c r="C150" s="579">
        <f>'[2]df08-12'!DY63*100</f>
        <v>100.90136925070345</v>
      </c>
      <c r="D150" s="579">
        <f>'[2]df08-12'!FH62</f>
        <v>115.50581758299016</v>
      </c>
      <c r="E150" s="579">
        <f>'[2]df08-12'!GN62*100</f>
        <v>116.33574815220859</v>
      </c>
      <c r="F150" s="579">
        <f>'[2]df08-12'!HZ62*100</f>
        <v>104.53618334891097</v>
      </c>
      <c r="G150" s="579">
        <f>'[2]1.df13-18-б'!FH65*100</f>
        <v>106.27746355842814</v>
      </c>
      <c r="H150" s="579">
        <f>'[2]1.df13-18-б'!GM66*100</f>
        <v>107.11478195895907</v>
      </c>
      <c r="I150" s="580">
        <f>'[2]1.df13-18-б'!IA66*100</f>
        <v>113.99524865514401</v>
      </c>
      <c r="J150" s="580">
        <f>'[2]1.df13-18-б'!JK66*100</f>
        <v>102.42890207255419</v>
      </c>
      <c r="K150" s="580">
        <f>'[2]1.df13-18-б'!LA66*100</f>
        <v>103.76786245729367</v>
      </c>
      <c r="L150" s="581">
        <f>'[2]1.df13-18-б'!LW66*100</f>
        <v>104.43209081509093</v>
      </c>
      <c r="M150" s="582"/>
      <c r="N150" s="583"/>
      <c r="O150" s="583"/>
      <c r="P150" s="583"/>
      <c r="Q150" s="583"/>
      <c r="R150" s="583"/>
      <c r="S150" s="583"/>
      <c r="T150" s="584"/>
      <c r="U150" s="583"/>
      <c r="V150" s="583"/>
      <c r="W150" s="585"/>
      <c r="X150" s="586"/>
      <c r="Y150" s="586"/>
      <c r="Z150" s="587"/>
      <c r="AA150" s="587"/>
      <c r="AB150" s="588"/>
      <c r="AC150" s="589"/>
      <c r="AD150" s="590"/>
      <c r="AE150" s="587"/>
      <c r="AF150" s="591"/>
      <c r="AG150" s="591"/>
      <c r="AH150" s="592"/>
      <c r="AI150" s="593"/>
      <c r="AJ150" s="586"/>
      <c r="AK150" s="587"/>
      <c r="AL150" s="587"/>
      <c r="AM150" s="587"/>
      <c r="AN150" s="594"/>
      <c r="AO150" s="587"/>
      <c r="AP150" s="587"/>
      <c r="AQ150" s="587"/>
      <c r="AR150" s="587"/>
      <c r="AS150" s="595"/>
    </row>
    <row r="151" spans="1:45" ht="2.4500000000000002" hidden="1" customHeight="1" thickTop="1" x14ac:dyDescent="0.2">
      <c r="B151" s="597"/>
      <c r="C151" s="598"/>
      <c r="D151" s="442"/>
      <c r="E151" s="442"/>
      <c r="F151" s="598"/>
      <c r="G151" s="442"/>
      <c r="H151" s="442"/>
      <c r="I151" s="490"/>
      <c r="J151" s="490"/>
      <c r="K151" s="599"/>
      <c r="L151" s="600"/>
      <c r="M151" s="286"/>
      <c r="N151" s="598"/>
      <c r="O151" s="442"/>
      <c r="P151" s="442"/>
      <c r="Q151" s="598"/>
      <c r="R151" s="598"/>
      <c r="S151" s="598"/>
      <c r="T151" s="599"/>
      <c r="U151" s="442"/>
      <c r="V151" s="442"/>
      <c r="W151" s="491"/>
      <c r="X151" s="601"/>
      <c r="Y151" s="602"/>
      <c r="Z151" s="603"/>
      <c r="AA151" s="603"/>
      <c r="AB151" s="603"/>
      <c r="AC151" s="604"/>
      <c r="AD151" s="604"/>
      <c r="AE151" s="602"/>
      <c r="AF151" s="605"/>
      <c r="AG151" s="605"/>
      <c r="AH151" s="604"/>
      <c r="AI151" s="287"/>
      <c r="AJ151" s="598"/>
      <c r="AK151" s="598"/>
      <c r="AL151" s="598"/>
      <c r="AM151" s="598"/>
      <c r="AN151" s="606"/>
      <c r="AO151" s="606"/>
      <c r="AP151" s="606"/>
      <c r="AQ151" s="606"/>
      <c r="AR151" s="606"/>
      <c r="AS151" s="606"/>
    </row>
    <row r="152" spans="1:45" s="632" customFormat="1" ht="23.45" hidden="1" customHeight="1" x14ac:dyDescent="0.15">
      <c r="A152" s="607" t="s">
        <v>84</v>
      </c>
      <c r="B152" s="608">
        <f>'[2]df08-12'!CL69*100</f>
        <v>114.97062446323527</v>
      </c>
      <c r="C152" s="609">
        <f>'[2]df08-12'!DP69*100</f>
        <v>100.82606098335741</v>
      </c>
      <c r="D152" s="610">
        <f>'[2]df08-12'!EX69*100</f>
        <v>115.91279453504761</v>
      </c>
      <c r="E152" s="611">
        <f>'[2]df08-12'!GD69*100</f>
        <v>102.50281876862648</v>
      </c>
      <c r="F152" s="609">
        <f>'[2]df08-12'!HP69*100</f>
        <v>107.58050972137079</v>
      </c>
      <c r="G152" s="610">
        <f>'[2]1.df13-18-б'!ES72*100</f>
        <v>104.40097516452455</v>
      </c>
      <c r="H152" s="611">
        <f>'[2]1.df13-18-б'!GM72*100</f>
        <v>113.17413620832053</v>
      </c>
      <c r="I152" s="612">
        <f>'[2]1.df13-18-б'!IA72*100</f>
        <v>113.50085035459252</v>
      </c>
      <c r="J152" s="612">
        <f>'[2]1.df13-18-б'!JK72*100</f>
        <v>102.16988906004045</v>
      </c>
      <c r="K152" s="612">
        <f>'[2]1.df13-18-б'!LA72*100</f>
        <v>104.33190680089058</v>
      </c>
      <c r="L152" s="613">
        <f>'[2]1.df13-18-б'!LW72*100</f>
        <v>104.53285783849951</v>
      </c>
      <c r="M152" s="614"/>
      <c r="N152" s="609"/>
      <c r="O152" s="610"/>
      <c r="P152" s="611"/>
      <c r="Q152" s="609"/>
      <c r="R152" s="615"/>
      <c r="S152" s="615"/>
      <c r="T152" s="616"/>
      <c r="U152" s="617"/>
      <c r="V152" s="617"/>
      <c r="W152" s="618"/>
      <c r="X152" s="619"/>
      <c r="Y152" s="620"/>
      <c r="Z152" s="621"/>
      <c r="AA152" s="621"/>
      <c r="AB152" s="622"/>
      <c r="AC152" s="623"/>
      <c r="AD152" s="624"/>
      <c r="AE152" s="625"/>
      <c r="AF152" s="625"/>
      <c r="AG152" s="626"/>
      <c r="AH152" s="627"/>
      <c r="AI152" s="628"/>
      <c r="AJ152" s="629"/>
      <c r="AK152" s="630"/>
      <c r="AL152" s="630"/>
      <c r="AM152" s="630"/>
      <c r="AN152" s="631"/>
      <c r="AO152" s="624"/>
      <c r="AP152" s="625"/>
      <c r="AQ152" s="625"/>
      <c r="AR152" s="626"/>
      <c r="AS152" s="616"/>
    </row>
    <row r="153" spans="1:45" s="638" customFormat="1" ht="18" hidden="1" customHeight="1" x14ac:dyDescent="0.15">
      <c r="A153" s="633" t="s">
        <v>85</v>
      </c>
      <c r="B153" s="553">
        <f>'[2]df08-12'!CL71*100</f>
        <v>110.41268936978868</v>
      </c>
      <c r="C153" s="634">
        <f>'[2]df08-12'!DP71*100</f>
        <v>96.243820834975253</v>
      </c>
      <c r="D153" s="442">
        <f>'[2]df08-12'!EX71*100</f>
        <v>126.17285666371873</v>
      </c>
      <c r="E153" s="498">
        <f>'[2]df08-12'!GD71*100</f>
        <v>97.300650640112224</v>
      </c>
      <c r="F153" s="634">
        <f>'[2]df08-12'!HP71*100</f>
        <v>108.91235693209755</v>
      </c>
      <c r="G153" s="442">
        <f>'[2]1.df13-18-б'!ES74*100</f>
        <v>105.44363633662397</v>
      </c>
      <c r="H153" s="486">
        <f>'[2]1.df13-18-б'!GM74*100</f>
        <v>110.42028950541132</v>
      </c>
      <c r="I153" s="490">
        <f>'[2]1.df13-18-б'!IA74*100</f>
        <v>117.86684866749739</v>
      </c>
      <c r="J153" s="490">
        <f>'[2]1.df13-18-б'!JK74*100</f>
        <v>103.77497509947852</v>
      </c>
      <c r="K153" s="490">
        <f>'[2]1.df13-18-б'!LA74*100</f>
        <v>104.2004126135748</v>
      </c>
      <c r="L153" s="491">
        <f>'[2]1.df13-18-б'!LW74*100</f>
        <v>104.63029957449514</v>
      </c>
      <c r="M153" s="496"/>
      <c r="N153" s="634"/>
      <c r="O153" s="442"/>
      <c r="P153" s="486"/>
      <c r="Q153" s="634"/>
      <c r="R153" s="442"/>
      <c r="S153" s="442"/>
      <c r="T153" s="490"/>
      <c r="U153" s="442"/>
      <c r="V153" s="442"/>
      <c r="W153" s="491"/>
      <c r="X153" s="511"/>
      <c r="Y153" s="493"/>
      <c r="Z153" s="494"/>
      <c r="AA153" s="494"/>
      <c r="AB153" s="495"/>
      <c r="AC153" s="492"/>
      <c r="AD153" s="635"/>
      <c r="AE153" s="636"/>
      <c r="AF153" s="636"/>
      <c r="AG153" s="637"/>
      <c r="AH153" s="492"/>
      <c r="AI153" s="454"/>
      <c r="AJ153" s="441"/>
      <c r="AK153" s="442"/>
      <c r="AL153" s="442"/>
      <c r="AM153" s="442"/>
      <c r="AN153" s="490"/>
      <c r="AO153" s="635"/>
      <c r="AP153" s="636"/>
      <c r="AQ153" s="636"/>
      <c r="AR153" s="637"/>
      <c r="AS153" s="490"/>
    </row>
    <row r="154" spans="1:45" s="658" customFormat="1" ht="17.45" hidden="1" customHeight="1" thickBot="1" x14ac:dyDescent="0.2">
      <c r="A154" s="639" t="s">
        <v>86</v>
      </c>
      <c r="B154" s="640">
        <f>'[2]df08-12'!CL72*100</f>
        <v>120.73259013986686</v>
      </c>
      <c r="C154" s="641">
        <f>'[2]df08-12'!DP72*100</f>
        <v>105.68859790040636</v>
      </c>
      <c r="D154" s="642">
        <f>'[2]df08-12'!EX72*100</f>
        <v>108.36704534621944</v>
      </c>
      <c r="E154" s="643">
        <f>'[2]df08-12'!GD72*100</f>
        <v>109.10425358485456</v>
      </c>
      <c r="F154" s="641">
        <f>'[2]df08-12'!HP72*100</f>
        <v>106.38926686799147</v>
      </c>
      <c r="G154" s="642">
        <f>'[2]1.df13-18-б'!ES75*100</f>
        <v>103.22929682139382</v>
      </c>
      <c r="H154" s="644">
        <f>'[2]1.df13-18-б'!GM75*100</f>
        <v>116.23149511612118</v>
      </c>
      <c r="I154" s="645">
        <f>'[2]1.df13-18-б'!IA75*100</f>
        <v>108.80097791981025</v>
      </c>
      <c r="J154" s="645">
        <f>'[2]1.df13-18-б'!JK75*100</f>
        <v>100.26912392253391</v>
      </c>
      <c r="K154" s="645">
        <f>'[2]1.df13-18-б'!LA75*100</f>
        <v>104.49556240196027</v>
      </c>
      <c r="L154" s="646">
        <f>'[2]1.df13-18-б'!LW75*100</f>
        <v>104.41005463897079</v>
      </c>
      <c r="M154" s="647">
        <f>'[2]df04-07'!K71*100</f>
        <v>120.03171900671472</v>
      </c>
      <c r="N154" s="641">
        <f>'[2]df08-12'!C72*100</f>
        <v>104.86222549365813</v>
      </c>
      <c r="O154" s="642">
        <f>'[2]df08-12'!AQ72*100</f>
        <v>106.06639310008525</v>
      </c>
      <c r="P154" s="644">
        <f>'[2]df08-12'!BE72*100</f>
        <v>109.48386844036568</v>
      </c>
      <c r="Q154" s="641">
        <f>'[2]df08-12'!BS72*100</f>
        <v>104.37945732722345</v>
      </c>
      <c r="R154" s="642">
        <f>'[2]df08-12'!CG72*100</f>
        <v>102.52036122230912</v>
      </c>
      <c r="S154" s="642">
        <f>'[2]1.df13-18-б'!AU75*100</f>
        <v>114.89047253240581</v>
      </c>
      <c r="T154" s="645">
        <f>'[2]1.df13-18-б'!BK75*100</f>
        <v>111.09841190337046</v>
      </c>
      <c r="U154" s="642">
        <f>'[2]1.df13-18-б'!CA75*100</f>
        <v>98.838602478768152</v>
      </c>
      <c r="V154" s="642">
        <f>'[2]1.df13-18-б'!CP75*100</f>
        <v>105.44459105332255</v>
      </c>
      <c r="W154" s="646">
        <f>'[2]1.df13-18-б'!DF75*100</f>
        <v>104.17577331042534</v>
      </c>
      <c r="X154" s="648"/>
      <c r="Y154" s="649"/>
      <c r="Z154" s="650"/>
      <c r="AA154" s="650"/>
      <c r="AB154" s="651"/>
      <c r="AC154" s="652"/>
      <c r="AD154" s="653"/>
      <c r="AE154" s="654"/>
      <c r="AF154" s="654"/>
      <c r="AG154" s="655"/>
      <c r="AH154" s="652"/>
      <c r="AI154" s="656"/>
      <c r="AJ154" s="657"/>
      <c r="AK154" s="642"/>
      <c r="AL154" s="642"/>
      <c r="AM154" s="642"/>
      <c r="AN154" s="645"/>
      <c r="AO154" s="657"/>
      <c r="AP154" s="642"/>
      <c r="AQ154" s="642"/>
      <c r="AR154" s="646"/>
      <c r="AS154" s="645"/>
    </row>
    <row r="155" spans="1:45" s="670" customFormat="1" ht="28.9" hidden="1" customHeight="1" thickBot="1" x14ac:dyDescent="0.2">
      <c r="A155" s="659" t="s">
        <v>87</v>
      </c>
      <c r="B155" s="660">
        <f>'[2]df08-12'!CL77*100</f>
        <v>116.66648578406338</v>
      </c>
      <c r="C155" s="650">
        <f>'[2]df08-12'!DP77*100</f>
        <v>110.20144182505842</v>
      </c>
      <c r="D155" s="650">
        <f>'[2]df08-12'!EX77*100</f>
        <v>110.44594352590393</v>
      </c>
      <c r="E155" s="650">
        <f>'[2]df08-12'!GD77*100</f>
        <v>109.11633661268915</v>
      </c>
      <c r="F155" s="650">
        <f>'[2]df08-12'!HP77*100</f>
        <v>110.26725992668824</v>
      </c>
      <c r="G155" s="650">
        <f>'[2]1.df13-18-б'!ES80*100</f>
        <v>106.5023662764668</v>
      </c>
      <c r="H155" s="650">
        <f>'[2]1.df13-18-б'!GM80*100</f>
        <v>105.94854233985302</v>
      </c>
      <c r="I155" s="661">
        <f>'[2]1.df13-18-б'!IA80*100</f>
        <v>108.75933420020986</v>
      </c>
      <c r="J155" s="661">
        <f>'[2]1.df13-18-б'!JK80*100</f>
        <v>108.37081643311441</v>
      </c>
      <c r="K155" s="661">
        <f>'[2]1.df13-18-б'!LA80*100</f>
        <v>104.71910206889395</v>
      </c>
      <c r="L155" s="651">
        <f>'[2]1.df13-18-б'!LW80*100</f>
        <v>103.69581072840654</v>
      </c>
      <c r="M155" s="662">
        <f>'[2]df04-07'!K76*100</f>
        <v>122.89799881324701</v>
      </c>
      <c r="N155" s="663">
        <f>'[2]df08-12'!C77*100</f>
        <v>117.87847532931863</v>
      </c>
      <c r="O155" s="663">
        <f>'[2]df08-12'!AQ77*100</f>
        <v>139.75454507514871</v>
      </c>
      <c r="P155" s="644">
        <f>'[2]df08-12'!BE77*100</f>
        <v>111.45413453260804</v>
      </c>
      <c r="Q155" s="663">
        <f>'[2]df08-12'!BS77*100</f>
        <v>104.00627537780073</v>
      </c>
      <c r="R155" s="650">
        <f>'[2]df08-12'!CG77*100</f>
        <v>110.00603301455696</v>
      </c>
      <c r="S155" s="650">
        <f>'[2]1.df13-18-б'!AU80*100</f>
        <v>101.05882338131056</v>
      </c>
      <c r="T155" s="661">
        <f>'[2]1.df13-18-б'!BK80*100</f>
        <v>111.38585039549798</v>
      </c>
      <c r="U155" s="650">
        <f>'[2]1.df13-18-б'!CA80*100</f>
        <v>108.27232422240264</v>
      </c>
      <c r="V155" s="650">
        <f>'[2]1.df13-18-б'!CP80*100</f>
        <v>105.75168170745879</v>
      </c>
      <c r="W155" s="651">
        <f>'[2]1.df13-18-б'!DF80*100</f>
        <v>104.29802872260845</v>
      </c>
      <c r="X155" s="664"/>
      <c r="Y155" s="649"/>
      <c r="Z155" s="650"/>
      <c r="AA155" s="650"/>
      <c r="AB155" s="651"/>
      <c r="AC155" s="652"/>
      <c r="AD155" s="653"/>
      <c r="AE155" s="654"/>
      <c r="AF155" s="654"/>
      <c r="AG155" s="655"/>
      <c r="AH155" s="652"/>
      <c r="AI155" s="665"/>
      <c r="AJ155" s="666"/>
      <c r="AK155" s="667"/>
      <c r="AL155" s="667"/>
      <c r="AM155" s="667"/>
      <c r="AN155" s="668"/>
      <c r="AO155" s="666"/>
      <c r="AP155" s="667"/>
      <c r="AQ155" s="667"/>
      <c r="AR155" s="669"/>
      <c r="AS155" s="668"/>
    </row>
    <row r="156" spans="1:45" s="286" customFormat="1" ht="27.6" hidden="1" customHeight="1" outlineLevel="1" x14ac:dyDescent="0.15">
      <c r="A156" s="671" t="s">
        <v>163</v>
      </c>
      <c r="B156" s="553"/>
      <c r="C156" s="442"/>
      <c r="D156" s="442"/>
      <c r="E156" s="442"/>
      <c r="F156" s="442"/>
      <c r="G156" s="442"/>
      <c r="H156" s="442">
        <f>'[2]1.df13-18-б'!GM81*100</f>
        <v>0</v>
      </c>
      <c r="I156" s="490">
        <f>'[2]1.df13-18-б'!IA81*100</f>
        <v>0</v>
      </c>
      <c r="J156" s="490">
        <f>'[2]1.df13-18-б'!JK81*100</f>
        <v>0</v>
      </c>
      <c r="K156" s="490"/>
      <c r="L156" s="491"/>
      <c r="M156" s="496">
        <f>'[2]df04-07'!K75*100</f>
        <v>117.05790410627159</v>
      </c>
      <c r="N156" s="442">
        <f>'[2]df04-07'!L75*100</f>
        <v>112.74942587836456</v>
      </c>
      <c r="O156" s="442" t="e">
        <f>'[2]df08-12'!#REF!*100</f>
        <v>#REF!</v>
      </c>
      <c r="P156" s="442"/>
      <c r="Q156" s="442"/>
      <c r="R156" s="442"/>
      <c r="S156" s="442"/>
      <c r="T156" s="490"/>
      <c r="U156" s="442"/>
      <c r="V156" s="442"/>
      <c r="W156" s="491"/>
      <c r="X156" s="511"/>
      <c r="Y156" s="493"/>
      <c r="Z156" s="494"/>
      <c r="AA156" s="494"/>
      <c r="AB156" s="495"/>
      <c r="AC156" s="492"/>
      <c r="AD156" s="513"/>
      <c r="AE156" s="514"/>
      <c r="AF156" s="514"/>
      <c r="AG156" s="515"/>
      <c r="AH156" s="492"/>
      <c r="AI156" s="454"/>
      <c r="AJ156" s="441"/>
      <c r="AK156" s="442"/>
      <c r="AL156" s="442"/>
      <c r="AM156" s="442"/>
      <c r="AN156" s="490"/>
      <c r="AO156" s="441"/>
      <c r="AP156" s="442"/>
      <c r="AQ156" s="442"/>
      <c r="AR156" s="491"/>
      <c r="AS156" s="490"/>
    </row>
    <row r="157" spans="1:45" s="695" customFormat="1" ht="34.15" hidden="1" customHeight="1" x14ac:dyDescent="0.15">
      <c r="A157" s="672" t="s">
        <v>89</v>
      </c>
      <c r="B157" s="673">
        <f>'[2]df08-12'!CL92*100-0.4</f>
        <v>119.00564258530883</v>
      </c>
      <c r="C157" s="674">
        <f>'[2]df08-12'!DY92</f>
        <v>105.00147181100157</v>
      </c>
      <c r="D157" s="674">
        <f>'[2]df08-12'!EX92*100</f>
        <v>107.91552816646134</v>
      </c>
      <c r="E157" s="675">
        <f>'[2]df08-12'!GD92*100</f>
        <v>108.81759329527216</v>
      </c>
      <c r="F157" s="674">
        <f>'[2]df08-12'!HP92*100</f>
        <v>106.78887965348932</v>
      </c>
      <c r="G157" s="674">
        <f>'[2]1.df13-18-б'!ES95*100</f>
        <v>106.00609794545252</v>
      </c>
      <c r="H157" s="621">
        <f>'[2]1.df13-18-б'!GM95*100</f>
        <v>104.94784312018355</v>
      </c>
      <c r="I157" s="676">
        <f>'[2]1.df13-18-б'!IA95*100</f>
        <v>114.33599958770296</v>
      </c>
      <c r="J157" s="676">
        <f>'[2]1.df13-18-б'!JK95*100</f>
        <v>108.05258616460844</v>
      </c>
      <c r="K157" s="676">
        <f>'[2]1.df13-18-б'!LA95*100</f>
        <v>105.37851978635683</v>
      </c>
      <c r="L157" s="677">
        <f>'[2]1.df13-18-б'!LW95*100</f>
        <v>104.40181553429031</v>
      </c>
      <c r="M157" s="678"/>
      <c r="N157" s="674"/>
      <c r="O157" s="674"/>
      <c r="P157" s="675"/>
      <c r="Q157" s="674"/>
      <c r="R157" s="610"/>
      <c r="S157" s="610"/>
      <c r="T157" s="612"/>
      <c r="U157" s="610"/>
      <c r="V157" s="610"/>
      <c r="W157" s="613"/>
      <c r="X157" s="679"/>
      <c r="Y157" s="680"/>
      <c r="Z157" s="681"/>
      <c r="AA157" s="681"/>
      <c r="AB157" s="682"/>
      <c r="AC157" s="683"/>
      <c r="AD157" s="684"/>
      <c r="AE157" s="685"/>
      <c r="AF157" s="685"/>
      <c r="AG157" s="686"/>
      <c r="AH157" s="687"/>
      <c r="AI157" s="614"/>
      <c r="AJ157" s="688"/>
      <c r="AK157" s="689"/>
      <c r="AL157" s="689"/>
      <c r="AM157" s="689"/>
      <c r="AN157" s="690"/>
      <c r="AO157" s="691"/>
      <c r="AP157" s="692"/>
      <c r="AQ157" s="692"/>
      <c r="AR157" s="693"/>
      <c r="AS157" s="694"/>
    </row>
    <row r="158" spans="1:45" s="658" customFormat="1" ht="22.9" hidden="1" customHeight="1" thickBot="1" x14ac:dyDescent="0.2">
      <c r="A158" s="696" t="s">
        <v>90</v>
      </c>
      <c r="B158" s="697">
        <f>'[2]df08-12'!CL66*100</f>
        <v>122.68203674825963</v>
      </c>
      <c r="C158" s="698">
        <f>'[2]df08-12'!DY66</f>
        <v>105.2</v>
      </c>
      <c r="D158" s="698">
        <f>'[2]df08-12'!EX66*100</f>
        <v>112.71243853682331</v>
      </c>
      <c r="E158" s="699">
        <f>'[2]df08-12'!GD66*100</f>
        <v>117.09808307958114</v>
      </c>
      <c r="F158" s="698">
        <f>'[2]df08-12'!HP66*100</f>
        <v>111.29607239702706</v>
      </c>
      <c r="G158" s="698">
        <f>'[2]1.df13-18-б'!ES69*100</f>
        <v>101.19548077931069</v>
      </c>
      <c r="H158" s="699">
        <f>'[2]1.df13-18-б'!GM69*100</f>
        <v>106.35096299962382</v>
      </c>
      <c r="I158" s="700">
        <f>'[2]1.df13-18-б'!IA69*100</f>
        <v>104.95286413182028</v>
      </c>
      <c r="J158" s="701">
        <f>'[2]1.df13-18-б'!JK69*100</f>
        <v>105.00796699174444</v>
      </c>
      <c r="K158" s="701">
        <f>'[2]1.df13-18-б'!LA69*100</f>
        <v>105.1294086666847</v>
      </c>
      <c r="L158" s="702">
        <f>'[2]1.df13-18-б'!LW69*100</f>
        <v>105.19041938754927</v>
      </c>
      <c r="M158" s="647">
        <f>'[2]df04-07'!K65*100</f>
        <v>123.10601944778124</v>
      </c>
      <c r="N158" s="642">
        <f>'[2]df08-12'!C66*100</f>
        <v>103.20616925610264</v>
      </c>
      <c r="O158" s="642">
        <f>'[2]df08-12'!AQ66*100</f>
        <v>106.53134329423781</v>
      </c>
      <c r="P158" s="644">
        <f>'[2]df08-12'!BE66*100</f>
        <v>109.91165851796141</v>
      </c>
      <c r="Q158" s="642">
        <f>'[2]df08-12'!BS66*100</f>
        <v>108.6383562651686</v>
      </c>
      <c r="R158" s="642">
        <f>'[2]df08-12'!CG66*100</f>
        <v>105.63442326335111</v>
      </c>
      <c r="S158" s="642">
        <f>'[2]1.df13-18-б'!AU69*100</f>
        <v>104.3282120611905</v>
      </c>
      <c r="T158" s="645">
        <f>'[2]1.df13-18-б'!BK69*100</f>
        <v>105.52392836282911</v>
      </c>
      <c r="U158" s="642">
        <f>'[2]1.df13-18-б'!CA69*100</f>
        <v>104.15088529673291</v>
      </c>
      <c r="V158" s="642">
        <f>'[2]1.df13-18-б'!CP69*100</f>
        <v>104.54015373793473</v>
      </c>
      <c r="W158" s="646">
        <f>'[2]1.df13-18-б'!DF69*100</f>
        <v>104.9374418716267</v>
      </c>
      <c r="X158" s="648"/>
      <c r="Y158" s="649"/>
      <c r="Z158" s="650"/>
      <c r="AA158" s="650"/>
      <c r="AB158" s="651"/>
      <c r="AC158" s="652"/>
      <c r="AD158" s="653"/>
      <c r="AE158" s="654"/>
      <c r="AF158" s="654"/>
      <c r="AG158" s="655"/>
      <c r="AH158" s="652"/>
      <c r="AI158" s="656"/>
      <c r="AJ158" s="657"/>
      <c r="AK158" s="642"/>
      <c r="AL158" s="642"/>
      <c r="AM158" s="642"/>
      <c r="AN158" s="645"/>
      <c r="AO158" s="657"/>
      <c r="AP158" s="642"/>
      <c r="AQ158" s="642"/>
      <c r="AR158" s="646"/>
      <c r="AS158" s="645"/>
    </row>
    <row r="159" spans="1:45" s="532" customFormat="1" ht="16.149999999999999" hidden="1" customHeight="1" thickTop="1" x14ac:dyDescent="0.15">
      <c r="A159" s="703" t="s">
        <v>91</v>
      </c>
      <c r="B159" s="704"/>
      <c r="C159" s="705"/>
      <c r="D159" s="705"/>
      <c r="E159" s="705"/>
      <c r="F159" s="705"/>
      <c r="G159" s="705"/>
      <c r="H159" s="705"/>
      <c r="I159" s="706"/>
      <c r="J159" s="706"/>
      <c r="K159" s="706"/>
      <c r="L159" s="707"/>
      <c r="M159" s="708">
        <f>'[2]df04-07'!K93*100</f>
        <v>114.63076604347582</v>
      </c>
      <c r="N159" s="705">
        <f>'[2]df08-12'!C93*100</f>
        <v>107.34309013110119</v>
      </c>
      <c r="O159" s="705"/>
      <c r="P159" s="705"/>
      <c r="Q159" s="705"/>
      <c r="R159" s="498"/>
      <c r="S159" s="498"/>
      <c r="T159" s="709"/>
      <c r="U159" s="710"/>
      <c r="V159" s="710"/>
      <c r="W159" s="711"/>
      <c r="X159" s="712"/>
      <c r="Y159" s="713"/>
      <c r="Z159" s="714"/>
      <c r="AA159" s="714"/>
      <c r="AB159" s="715"/>
      <c r="AC159" s="716"/>
      <c r="AD159" s="528"/>
      <c r="AE159" s="717"/>
      <c r="AF159" s="717"/>
      <c r="AG159" s="718"/>
      <c r="AH159" s="719"/>
      <c r="AI159" s="720"/>
      <c r="AJ159" s="721"/>
      <c r="AK159" s="722"/>
      <c r="AL159" s="722"/>
      <c r="AM159" s="722"/>
      <c r="AN159" s="723"/>
      <c r="AO159" s="522"/>
      <c r="AP159" s="523"/>
      <c r="AQ159" s="523"/>
      <c r="AR159" s="525"/>
      <c r="AS159" s="724"/>
    </row>
    <row r="160" spans="1:45" s="744" customFormat="1" ht="31.15" hidden="1" customHeight="1" x14ac:dyDescent="0.15">
      <c r="A160" s="725" t="s">
        <v>92</v>
      </c>
      <c r="B160" s="608">
        <f>'[2]df08-12'!CL90*100</f>
        <v>112.76613449038697</v>
      </c>
      <c r="C160" s="726">
        <f>'[2]df08-12'!DP90*100</f>
        <v>110.31128473451366</v>
      </c>
      <c r="D160" s="726">
        <f>'[2]df08-12'!EX90*100</f>
        <v>106.17386492044017</v>
      </c>
      <c r="E160" s="726">
        <f>'[2]df08-12'!GD90*100</f>
        <v>108.24598456124575</v>
      </c>
      <c r="F160" s="726">
        <f>'[2]df08-12'!HP90*100</f>
        <v>105.35221469288155</v>
      </c>
      <c r="G160" s="726">
        <f>'[2]1.df13-18-б'!ES93*100</f>
        <v>106.60627988424312</v>
      </c>
      <c r="H160" s="726">
        <f>'[2]1.df13-18-б'!GM93*100</f>
        <v>107.59807115972799</v>
      </c>
      <c r="I160" s="727">
        <f>'[2]1.df13-18-б'!IA93*100</f>
        <v>116.25926817198615</v>
      </c>
      <c r="J160" s="727">
        <f>'[2]1.df13-18-б'!JK93*100</f>
        <v>107.39650453317311</v>
      </c>
      <c r="K160" s="727">
        <f>'[2]1.df13-18-б'!LA93*100</f>
        <v>105.03336696749723</v>
      </c>
      <c r="L160" s="728">
        <f>'[2]1.df13-18-б'!LW93*100</f>
        <v>104.41470631864085</v>
      </c>
      <c r="M160" s="729"/>
      <c r="N160" s="730"/>
      <c r="O160" s="730"/>
      <c r="P160" s="730"/>
      <c r="Q160" s="730"/>
      <c r="R160" s="731"/>
      <c r="S160" s="731"/>
      <c r="T160" s="732"/>
      <c r="U160" s="733"/>
      <c r="V160" s="733"/>
      <c r="W160" s="734"/>
      <c r="X160" s="735"/>
      <c r="Y160" s="736"/>
      <c r="Z160" s="737"/>
      <c r="AA160" s="737"/>
      <c r="AB160" s="738"/>
      <c r="AC160" s="739"/>
      <c r="AD160" s="740"/>
      <c r="AE160" s="741"/>
      <c r="AF160" s="741"/>
      <c r="AG160" s="742"/>
      <c r="AH160" s="739"/>
      <c r="AI160" s="729"/>
      <c r="AJ160" s="735"/>
      <c r="AK160" s="733"/>
      <c r="AL160" s="733"/>
      <c r="AM160" s="733"/>
      <c r="AN160" s="743"/>
      <c r="AO160" s="735"/>
      <c r="AP160" s="733"/>
      <c r="AQ160" s="733"/>
      <c r="AR160" s="734"/>
      <c r="AS160" s="743"/>
    </row>
    <row r="161" spans="1:45" s="759" customFormat="1" ht="30" hidden="1" customHeight="1" thickBot="1" x14ac:dyDescent="0.2">
      <c r="A161" s="745" t="s">
        <v>93</v>
      </c>
      <c r="B161" s="746">
        <f>'[2]df08-12'!CL91*100</f>
        <v>114.08100356505848</v>
      </c>
      <c r="C161" s="674">
        <f>'[2]df08-12'!DP91*100</f>
        <v>113.09312202673706</v>
      </c>
      <c r="D161" s="674">
        <f>'[2]df08-12'!EX91*100</f>
        <v>108.12541657220072</v>
      </c>
      <c r="E161" s="674">
        <f>'[2]df08-12'!GD91*100</f>
        <v>108.5492581081694</v>
      </c>
      <c r="F161" s="674">
        <f>'[2]df08-12'!HP91*100</f>
        <v>105.34782270236518</v>
      </c>
      <c r="G161" s="674">
        <f>'[2]1.df13-18-б'!ES94*100</f>
        <v>107.608549842861</v>
      </c>
      <c r="H161" s="674">
        <f>'[2]1.df13-18-б'!GM94*100</f>
        <v>106.59785592612876</v>
      </c>
      <c r="I161" s="676">
        <f>'[2]1.df13-18-б'!IA94*100</f>
        <v>109.04068146382544</v>
      </c>
      <c r="J161" s="676">
        <f>'[2]1.df13-18-б'!JK94*100</f>
        <v>106.61298535173158</v>
      </c>
      <c r="K161" s="676">
        <f>'[2]1.df13-18-б'!LA94*100</f>
        <v>103.228185396847</v>
      </c>
      <c r="L161" s="677">
        <f>'[2]1.df13-18-б'!LW94*100</f>
        <v>103.25484872709221</v>
      </c>
      <c r="M161" s="729"/>
      <c r="N161" s="674"/>
      <c r="O161" s="674"/>
      <c r="P161" s="674"/>
      <c r="Q161" s="674"/>
      <c r="R161" s="610"/>
      <c r="S161" s="610"/>
      <c r="T161" s="612"/>
      <c r="U161" s="610"/>
      <c r="V161" s="610"/>
      <c r="W161" s="613"/>
      <c r="X161" s="747"/>
      <c r="Y161" s="748"/>
      <c r="Z161" s="749"/>
      <c r="AA161" s="749"/>
      <c r="AB161" s="750"/>
      <c r="AC161" s="751"/>
      <c r="AD161" s="752"/>
      <c r="AE161" s="753"/>
      <c r="AF161" s="753"/>
      <c r="AG161" s="754"/>
      <c r="AH161" s="751"/>
      <c r="AI161" s="755"/>
      <c r="AJ161" s="747"/>
      <c r="AK161" s="756"/>
      <c r="AL161" s="756"/>
      <c r="AM161" s="756"/>
      <c r="AN161" s="757"/>
      <c r="AO161" s="747"/>
      <c r="AP161" s="756"/>
      <c r="AQ161" s="756"/>
      <c r="AR161" s="758"/>
      <c r="AS161" s="757"/>
    </row>
    <row r="162" spans="1:45" s="778" customFormat="1" ht="25.9" hidden="1" customHeight="1" thickTop="1" x14ac:dyDescent="0.2">
      <c r="A162" s="760" t="s">
        <v>94</v>
      </c>
      <c r="B162" s="761"/>
      <c r="C162" s="762"/>
      <c r="D162" s="762"/>
      <c r="E162" s="762"/>
      <c r="F162" s="762"/>
      <c r="G162" s="762"/>
      <c r="H162" s="762"/>
      <c r="I162" s="763"/>
      <c r="J162" s="762"/>
      <c r="K162" s="762"/>
      <c r="L162" s="764"/>
      <c r="M162" s="765"/>
      <c r="N162" s="762"/>
      <c r="O162" s="762"/>
      <c r="P162" s="762"/>
      <c r="Q162" s="762"/>
      <c r="R162" s="762"/>
      <c r="S162" s="762"/>
      <c r="T162" s="763"/>
      <c r="U162" s="762"/>
      <c r="V162" s="766"/>
      <c r="W162" s="767"/>
      <c r="X162" s="768"/>
      <c r="Y162" s="769"/>
      <c r="Z162" s="770"/>
      <c r="AA162" s="770"/>
      <c r="AB162" s="771"/>
      <c r="AC162" s="772"/>
      <c r="AD162" s="773"/>
      <c r="AE162" s="774"/>
      <c r="AF162" s="774"/>
      <c r="AG162" s="774"/>
      <c r="AH162" s="775"/>
      <c r="AI162" s="776"/>
      <c r="AJ162" s="773"/>
      <c r="AK162" s="774"/>
      <c r="AL162" s="774"/>
      <c r="AM162" s="774"/>
      <c r="AN162" s="772"/>
      <c r="AO162" s="773"/>
      <c r="AP162" s="774"/>
      <c r="AQ162" s="774"/>
      <c r="AR162" s="777"/>
      <c r="AS162" s="775"/>
    </row>
    <row r="163" spans="1:45" s="788" customFormat="1" ht="17.45" hidden="1" customHeight="1" x14ac:dyDescent="0.25">
      <c r="A163" s="779" t="s">
        <v>164</v>
      </c>
      <c r="B163" s="761"/>
      <c r="C163" s="780"/>
      <c r="D163" s="780"/>
      <c r="E163" s="780"/>
      <c r="F163" s="780"/>
      <c r="G163" s="780"/>
      <c r="H163" s="780"/>
      <c r="I163" s="492"/>
      <c r="J163" s="514"/>
      <c r="K163" s="781"/>
      <c r="L163" s="782"/>
      <c r="M163" s="765" t="e">
        <f>#REF!</f>
        <v>#REF!</v>
      </c>
      <c r="N163" s="780" t="e">
        <f>#REF!</f>
        <v>#REF!</v>
      </c>
      <c r="O163" s="780" t="e">
        <f>#REF!</f>
        <v>#REF!</v>
      </c>
      <c r="P163" s="780" t="e">
        <f>#REF!</f>
        <v>#REF!</v>
      </c>
      <c r="Q163" s="780">
        <f>'[16]1.пч1-СPI'!F45</f>
        <v>104.97042140545582</v>
      </c>
      <c r="R163" s="783">
        <f>'[16]1.пч1-СPI'!G45</f>
        <v>106.31525253595242</v>
      </c>
      <c r="S163" s="783">
        <f>'[16]1.пч1-СPI'!H45</f>
        <v>107.74197240998484</v>
      </c>
      <c r="T163" s="784">
        <f>'[16]1.пч1-СPI'!I45</f>
        <v>116.59431547441577</v>
      </c>
      <c r="U163" s="783">
        <f>'[16]1.пч1-СPI'!J45</f>
        <v>107.16262005449708</v>
      </c>
      <c r="V163" s="783">
        <f>'[16]1.пч1-СPI'!K45</f>
        <v>105.01894704835773</v>
      </c>
      <c r="W163" s="785">
        <f>'[16]1.пч1-СPI'!L45</f>
        <v>104.26716262941534</v>
      </c>
      <c r="X163" s="768"/>
      <c r="Y163" s="773"/>
      <c r="Z163" s="774"/>
      <c r="AA163" s="774"/>
      <c r="AB163" s="777"/>
      <c r="AC163" s="786"/>
      <c r="AD163" s="773"/>
      <c r="AE163" s="774"/>
      <c r="AF163" s="774"/>
      <c r="AG163" s="774"/>
      <c r="AH163" s="775"/>
      <c r="AI163" s="787"/>
      <c r="AJ163" s="773"/>
      <c r="AK163" s="774"/>
      <c r="AL163" s="774"/>
      <c r="AM163" s="774"/>
      <c r="AN163" s="786"/>
      <c r="AO163" s="773"/>
      <c r="AP163" s="774"/>
      <c r="AQ163" s="774"/>
      <c r="AR163" s="777"/>
      <c r="AS163" s="775"/>
    </row>
    <row r="164" spans="1:45" s="802" customFormat="1" ht="17.45" hidden="1" customHeight="1" x14ac:dyDescent="0.25">
      <c r="A164" s="789" t="s">
        <v>96</v>
      </c>
      <c r="B164" s="761"/>
      <c r="C164" s="790"/>
      <c r="D164" s="790"/>
      <c r="E164" s="790"/>
      <c r="F164" s="790"/>
      <c r="G164" s="790"/>
      <c r="H164" s="790"/>
      <c r="I164" s="527"/>
      <c r="J164" s="717"/>
      <c r="K164" s="791"/>
      <c r="L164" s="792"/>
      <c r="M164" s="765" t="e">
        <f>#REF!</f>
        <v>#REF!</v>
      </c>
      <c r="N164" s="790" t="e">
        <f>#REF!</f>
        <v>#REF!</v>
      </c>
      <c r="O164" s="790" t="e">
        <f>#REF!</f>
        <v>#REF!</v>
      </c>
      <c r="P164" s="790" t="e">
        <f>#REF!</f>
        <v>#REF!</v>
      </c>
      <c r="Q164" s="790">
        <f>'[16]1.пч1-СPI'!F51</f>
        <v>105.40523129814309</v>
      </c>
      <c r="R164" s="793">
        <f>'[16]1.пч1-СPI'!G51</f>
        <v>108.0944046529706</v>
      </c>
      <c r="S164" s="793">
        <f>'[16]1.пч1-СPI'!H51</f>
        <v>108.10915426747196</v>
      </c>
      <c r="T164" s="794">
        <f>'[16]1.пч1-СPI'!I51</f>
        <v>112.43668293237886</v>
      </c>
      <c r="U164" s="793">
        <f>'[16]1.пч1-СPI'!J51</f>
        <v>106.99732252007746</v>
      </c>
      <c r="V164" s="793">
        <f>'[16]1.пч1-СPI'!K51</f>
        <v>103.06053603737186</v>
      </c>
      <c r="W164" s="795">
        <f>'[16]1.пч1-СPI'!L51</f>
        <v>103.22306182656958</v>
      </c>
      <c r="X164" s="796"/>
      <c r="Y164" s="797"/>
      <c r="Z164" s="798"/>
      <c r="AA164" s="798"/>
      <c r="AB164" s="799"/>
      <c r="AC164" s="800"/>
      <c r="AD164" s="797"/>
      <c r="AE164" s="798"/>
      <c r="AF164" s="798"/>
      <c r="AG164" s="798"/>
      <c r="AH164" s="801"/>
      <c r="AI164" s="787"/>
      <c r="AJ164" s="797"/>
      <c r="AK164" s="798"/>
      <c r="AL164" s="798"/>
      <c r="AM164" s="798"/>
      <c r="AN164" s="800"/>
      <c r="AO164" s="797"/>
      <c r="AP164" s="798"/>
      <c r="AQ164" s="798"/>
      <c r="AR164" s="799"/>
      <c r="AS164" s="801"/>
    </row>
    <row r="165" spans="1:45" ht="29.45" hidden="1" customHeight="1" x14ac:dyDescent="0.15">
      <c r="A165" s="803">
        <f ca="1">TODAY()</f>
        <v>42669</v>
      </c>
      <c r="B165" s="958" t="s">
        <v>165</v>
      </c>
      <c r="C165" s="959"/>
      <c r="D165" s="959"/>
      <c r="E165" s="959"/>
      <c r="F165" s="959"/>
      <c r="G165" s="959"/>
      <c r="H165" s="959"/>
      <c r="I165" s="959"/>
      <c r="J165" s="959"/>
      <c r="K165" s="959"/>
      <c r="L165" s="959"/>
      <c r="M165" s="804"/>
      <c r="N165" s="804"/>
      <c r="O165" s="804"/>
      <c r="P165" s="804"/>
      <c r="Q165" s="804"/>
      <c r="R165" s="804"/>
      <c r="AC165" s="289"/>
      <c r="AD165" s="289"/>
      <c r="AE165" s="289"/>
      <c r="AF165" s="289"/>
      <c r="AG165" s="289"/>
      <c r="AJ165" s="289"/>
      <c r="AK165" s="289"/>
      <c r="AL165" s="289"/>
      <c r="AM165" s="289"/>
      <c r="AN165" s="289"/>
      <c r="AO165" s="289"/>
      <c r="AP165" s="289"/>
      <c r="AQ165" s="289"/>
      <c r="AR165" s="289"/>
      <c r="AS165" s="289"/>
    </row>
    <row r="166" spans="1:45" ht="29.45" hidden="1" customHeight="1" x14ac:dyDescent="0.15">
      <c r="A166" s="805" t="s">
        <v>97</v>
      </c>
      <c r="B166" s="960" t="s">
        <v>166</v>
      </c>
      <c r="C166" s="960"/>
      <c r="D166" s="960"/>
      <c r="E166" s="960"/>
      <c r="F166" s="960"/>
      <c r="G166" s="960"/>
      <c r="H166" s="960"/>
      <c r="I166" s="960"/>
      <c r="J166" s="960"/>
      <c r="K166" s="960"/>
      <c r="L166" s="961"/>
      <c r="AC166" s="289"/>
      <c r="AD166" s="289"/>
      <c r="AE166" s="289"/>
      <c r="AF166" s="289"/>
      <c r="AG166" s="289"/>
      <c r="AJ166" s="289"/>
      <c r="AK166" s="289"/>
      <c r="AL166" s="289"/>
      <c r="AM166" s="289"/>
      <c r="AN166" s="289"/>
      <c r="AO166" s="289"/>
      <c r="AP166" s="289"/>
      <c r="AQ166" s="289"/>
      <c r="AR166" s="289"/>
      <c r="AS166" s="289"/>
    </row>
    <row r="167" spans="1:45" ht="29.45" hidden="1" customHeight="1" x14ac:dyDescent="0.15">
      <c r="A167" s="806" t="s">
        <v>32</v>
      </c>
      <c r="B167" s="427">
        <v>2008</v>
      </c>
      <c r="C167" s="425">
        <v>2009</v>
      </c>
      <c r="D167" s="425">
        <v>2010</v>
      </c>
      <c r="E167" s="425">
        <v>2011</v>
      </c>
      <c r="F167" s="425">
        <v>2012</v>
      </c>
      <c r="G167" s="425">
        <v>2013</v>
      </c>
      <c r="H167" s="426">
        <v>2014</v>
      </c>
      <c r="I167" s="425">
        <v>2015</v>
      </c>
      <c r="J167" s="427">
        <v>2016</v>
      </c>
      <c r="K167" s="425">
        <v>2017</v>
      </c>
      <c r="L167" s="425">
        <v>2018</v>
      </c>
      <c r="AC167" s="289"/>
      <c r="AD167" s="289"/>
      <c r="AE167" s="289"/>
      <c r="AF167" s="289"/>
      <c r="AG167" s="289"/>
      <c r="AJ167" s="289"/>
      <c r="AK167" s="289"/>
      <c r="AL167" s="289"/>
      <c r="AM167" s="289"/>
      <c r="AN167" s="289"/>
      <c r="AO167" s="289"/>
      <c r="AP167" s="289"/>
      <c r="AQ167" s="289"/>
      <c r="AR167" s="289"/>
      <c r="AS167" s="289"/>
    </row>
    <row r="168" spans="1:45" ht="29.45" hidden="1" customHeight="1" x14ac:dyDescent="0.15">
      <c r="A168" s="807" t="s">
        <v>153</v>
      </c>
      <c r="B168" s="953" t="s">
        <v>154</v>
      </c>
      <c r="C168" s="953"/>
      <c r="D168" s="953"/>
      <c r="E168" s="953"/>
      <c r="F168" s="953"/>
      <c r="G168" s="953"/>
      <c r="H168" s="953"/>
      <c r="I168" s="312" t="s">
        <v>49</v>
      </c>
      <c r="J168" s="953" t="s">
        <v>50</v>
      </c>
      <c r="K168" s="953"/>
      <c r="L168" s="954"/>
      <c r="AC168" s="289"/>
      <c r="AD168" s="289"/>
      <c r="AE168" s="289"/>
      <c r="AF168" s="289"/>
      <c r="AG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</row>
    <row r="169" spans="1:45" ht="49.5" hidden="1" x14ac:dyDescent="0.15">
      <c r="A169" s="808" t="s">
        <v>53</v>
      </c>
      <c r="B169" s="442">
        <f>'[2]df04-07'!K11*100</f>
        <v>119.1161414691281</v>
      </c>
      <c r="C169" s="442">
        <f>'[2]df08-12'!C11*100</f>
        <v>120.05740497773429</v>
      </c>
      <c r="D169" s="442">
        <f>'[2]df08-12'!AQ11*100</f>
        <v>116.01149916442179</v>
      </c>
      <c r="E169" s="442">
        <f>'[2]df08-12'!BE11*100</f>
        <v>113.38123541211856</v>
      </c>
      <c r="F169" s="442">
        <f>'[2]df08-12'!BS11*100</f>
        <v>100.79939269435963</v>
      </c>
      <c r="G169" s="445">
        <f>'[2]df08-12'!CG11*100</f>
        <v>109.92302408016886</v>
      </c>
      <c r="H169" s="445">
        <f>'[2]1.df13-18-б'!AU11*100</f>
        <v>106.15428495953867</v>
      </c>
      <c r="I169" s="443">
        <f>'[2]1.df13-18-б'!BK11*100</f>
        <v>105.37040214962899</v>
      </c>
      <c r="J169" s="443">
        <f>'[2]1.df13-18-б'!CA11*100</f>
        <v>105.77130946495028</v>
      </c>
      <c r="K169" s="443">
        <f>'[2]1.df13-18-б'!CP11*100</f>
        <v>105.33668942250584</v>
      </c>
      <c r="L169" s="444">
        <f>'[2]1.df13-18-б'!DF11*100</f>
        <v>104.36292502085358</v>
      </c>
      <c r="AC169" s="289"/>
      <c r="AD169" s="289"/>
      <c r="AE169" s="289"/>
      <c r="AF169" s="289"/>
      <c r="AG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</row>
    <row r="170" spans="1:45" ht="16.5" hidden="1" x14ac:dyDescent="0.15">
      <c r="A170" s="809" t="s">
        <v>54</v>
      </c>
      <c r="B170" s="810">
        <f>'[2]df04-07'!K12*100</f>
        <v>124.18395724892</v>
      </c>
      <c r="C170" s="810">
        <f>'[2]df08-12'!C12*100</f>
        <v>80.224545727681473</v>
      </c>
      <c r="D170" s="810">
        <f>'[2]df08-12'!AQ12*100</f>
        <v>117.44607669999516</v>
      </c>
      <c r="E170" s="810">
        <f>'[2]df08-12'!BE12*100</f>
        <v>131.72484418732176</v>
      </c>
      <c r="F170" s="810">
        <f>'[2]df08-12'!BS12*100</f>
        <v>120.9602615657255</v>
      </c>
      <c r="G170" s="810">
        <f>'[2]df08-12'!CG12*100</f>
        <v>105.83259429409924</v>
      </c>
      <c r="H170" s="810">
        <f>'[2]1.df13-18-б'!AU12*100</f>
        <v>105.10289420262112</v>
      </c>
      <c r="I170" s="811">
        <f>'[2]1.df13-18-б'!BK12*100</f>
        <v>109.45737445119188</v>
      </c>
      <c r="J170" s="811">
        <f>'[2]1.df13-18-б'!CA12*100</f>
        <v>99.191366158446357</v>
      </c>
      <c r="K170" s="811">
        <f>'[2]1.df13-18-б'!CP12*100</f>
        <v>102.37756108650393</v>
      </c>
      <c r="L170" s="812">
        <f>'[2]1.df13-18-б'!DF12*100</f>
        <v>102.58698270018894</v>
      </c>
      <c r="AC170" s="289"/>
      <c r="AD170" s="289"/>
      <c r="AE170" s="289"/>
      <c r="AF170" s="289"/>
      <c r="AG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</row>
    <row r="171" spans="1:45" ht="34.5" hidden="1" x14ac:dyDescent="0.15">
      <c r="A171" s="813" t="s">
        <v>55</v>
      </c>
      <c r="B171" s="472">
        <f>'[2]df04-07'!K13*100</f>
        <v>125.43175346188764</v>
      </c>
      <c r="C171" s="472">
        <f>'[2]df08-12'!C13*100</f>
        <v>80.061946480751118</v>
      </c>
      <c r="D171" s="472">
        <f>'[2]df08-12'!AQ13*100</f>
        <v>118.33677048246381</v>
      </c>
      <c r="E171" s="472">
        <f>'[2]df08-12'!BE13*100</f>
        <v>132.80098425364434</v>
      </c>
      <c r="F171" s="472">
        <f>'[2]df08-12'!BS13*100</f>
        <v>123.66108392080632</v>
      </c>
      <c r="G171" s="472">
        <f>'[2]df08-12'!CG13*100</f>
        <v>105.87655451670959</v>
      </c>
      <c r="H171" s="472">
        <f>'[2]1.df13-18-б'!AU13*100</f>
        <v>105.99965002378188</v>
      </c>
      <c r="I171" s="473">
        <f>'[2]1.df13-18-б'!BK13*100</f>
        <v>109.08807749299363</v>
      </c>
      <c r="J171" s="473">
        <f>'[2]1.df13-18-б'!CA13*100</f>
        <v>98.015944901338287</v>
      </c>
      <c r="K171" s="473">
        <f>'[2]1.df13-18-б'!CP13*100</f>
        <v>101.48650371894918</v>
      </c>
      <c r="L171" s="474">
        <f>'[2]1.df13-18-б'!DF13*100</f>
        <v>102.19392447342011</v>
      </c>
      <c r="AC171" s="289"/>
      <c r="AD171" s="289"/>
      <c r="AE171" s="289"/>
      <c r="AF171" s="289"/>
      <c r="AG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</row>
    <row r="172" spans="1:45" ht="33" hidden="1" x14ac:dyDescent="0.15">
      <c r="A172" s="814" t="s">
        <v>56</v>
      </c>
      <c r="B172" s="442" t="e">
        <f>'[16]6.ИЦПМЭР'!#REF!*100</f>
        <v>#REF!</v>
      </c>
      <c r="C172" s="442">
        <f>'[2]df08-12'!C14*100</f>
        <v>83.332444844090489</v>
      </c>
      <c r="D172" s="442">
        <f>'[2]df08-12'!AQ14*100</f>
        <v>115.65820409870385</v>
      </c>
      <c r="E172" s="442">
        <f>'[2]df08-12'!BE14*100</f>
        <v>130.40069079521444</v>
      </c>
      <c r="F172" s="442">
        <f>'[2]df08-12'!BS14*100</f>
        <v>127.14217901808034</v>
      </c>
      <c r="G172" s="442">
        <f>'[2]df08-12'!CG14*100</f>
        <v>107.18866193892282</v>
      </c>
      <c r="H172" s="442" t="e">
        <f>'[2]df08-12'!#REF!*100</f>
        <v>#REF!</v>
      </c>
      <c r="I172" s="490" t="e">
        <f>'[2]df08-12'!#REF!*100</f>
        <v>#REF!</v>
      </c>
      <c r="J172" s="490" t="e">
        <v>#REF!</v>
      </c>
      <c r="K172" s="490"/>
      <c r="L172" s="491"/>
      <c r="AC172" s="289"/>
      <c r="AD172" s="289"/>
      <c r="AE172" s="289"/>
      <c r="AF172" s="289"/>
      <c r="AG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</row>
    <row r="173" spans="1:45" ht="33" hidden="1" x14ac:dyDescent="0.15">
      <c r="A173" s="815" t="s">
        <v>57</v>
      </c>
      <c r="B173" s="442">
        <f>'[2]df04-07'!K14*100</f>
        <v>124.09287408825898</v>
      </c>
      <c r="C173" s="442">
        <f>'[2]df08-12'!C14*100</f>
        <v>83.332444844090489</v>
      </c>
      <c r="D173" s="442">
        <f>'[2]df08-12'!AQ14*100</f>
        <v>115.65820409870385</v>
      </c>
      <c r="E173" s="442">
        <f>'[2]df08-12'!BE14*100</f>
        <v>130.40069079521444</v>
      </c>
      <c r="F173" s="442">
        <f>'[2]df08-12'!BS14*100</f>
        <v>127.14217901808034</v>
      </c>
      <c r="G173" s="442">
        <f>'[2]df08-12'!CG14*100</f>
        <v>107.18866193892282</v>
      </c>
      <c r="H173" s="442">
        <f>'[2]1.df13-18-б'!AU14*100</f>
        <v>108.94322457225465</v>
      </c>
      <c r="I173" s="490">
        <f>'[2]1.df13-18-б'!BK14*100</f>
        <v>108.99055425390839</v>
      </c>
      <c r="J173" s="490">
        <f>'[2]1.df13-18-б'!CA14*100</f>
        <v>97.236989512179179</v>
      </c>
      <c r="K173" s="490">
        <f>'[2]1.df13-18-б'!CP14*100</f>
        <v>101.11399034884445</v>
      </c>
      <c r="L173" s="491">
        <f>'[2]1.df13-18-б'!DF14*100</f>
        <v>101.94928353288783</v>
      </c>
      <c r="AC173" s="289"/>
      <c r="AD173" s="289"/>
      <c r="AE173" s="289"/>
      <c r="AF173" s="289"/>
      <c r="AG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</row>
    <row r="174" spans="1:45" ht="16.5" hidden="1" x14ac:dyDescent="0.15">
      <c r="A174" s="815" t="s">
        <v>58</v>
      </c>
      <c r="B174" s="442">
        <f>'[2]df04-07'!K15*100</f>
        <v>123.74461886997028</v>
      </c>
      <c r="C174" s="442">
        <f>'[2]df08-12'!C15*100</f>
        <v>79.630337273159356</v>
      </c>
      <c r="D174" s="442">
        <f>'[2]df08-12'!AQ15*100</f>
        <v>122.52407293056878</v>
      </c>
      <c r="E174" s="442">
        <f>'[2]df08-12'!BE15*100</f>
        <v>133.10956085958944</v>
      </c>
      <c r="F174" s="442">
        <f>'[2]df08-12'!BS15*100</f>
        <v>120.28711914095665</v>
      </c>
      <c r="G174" s="442">
        <f>'[2]df08-12'!CG15*100</f>
        <v>100.77678666629272</v>
      </c>
      <c r="H174" s="442">
        <f>'[2]1.df13-18-б'!AU17*100</f>
        <v>109.61247592470782</v>
      </c>
      <c r="I174" s="490">
        <f>'[2]1.df13-18-б'!BK17*100</f>
        <v>109.95595775863471</v>
      </c>
      <c r="J174" s="490">
        <f>'[2]1.df13-18-б'!CA17*100</f>
        <v>96.738717508544255</v>
      </c>
      <c r="K174" s="490">
        <f>'[2]1.df13-18-б'!CP17*100</f>
        <v>101.14475102095106</v>
      </c>
      <c r="L174" s="491">
        <f>'[2]1.df13-18-б'!DF17*100</f>
        <v>101.65252704096331</v>
      </c>
      <c r="AC174" s="289"/>
      <c r="AD174" s="289"/>
      <c r="AE174" s="289"/>
      <c r="AF174" s="289"/>
      <c r="AG174" s="289"/>
      <c r="AJ174" s="289"/>
      <c r="AK174" s="289"/>
      <c r="AL174" s="289"/>
      <c r="AM174" s="289"/>
      <c r="AN174" s="289"/>
      <c r="AO174" s="289"/>
      <c r="AP174" s="289"/>
      <c r="AQ174" s="289"/>
      <c r="AR174" s="289"/>
      <c r="AS174" s="289"/>
    </row>
    <row r="175" spans="1:45" ht="28.15" hidden="1" customHeight="1" x14ac:dyDescent="0.15">
      <c r="A175" s="815" t="s">
        <v>59</v>
      </c>
      <c r="B175" s="442">
        <f>'[2]df04-07'!K20*100</f>
        <v>169.87226485603057</v>
      </c>
      <c r="C175" s="442">
        <f>'[2]df08-12'!C20*100</f>
        <v>74.464918327786464</v>
      </c>
      <c r="D175" s="442">
        <f>'[2]df08-12'!AQ20*100</f>
        <v>134.47094374229394</v>
      </c>
      <c r="E175" s="442">
        <f>'[2]df08-12'!BE20*100</f>
        <v>137.5877086146173</v>
      </c>
      <c r="F175" s="442">
        <f>'[2]df08-12'!BS20*100</f>
        <v>92.514667466412305</v>
      </c>
      <c r="G175" s="442">
        <f>'[2]df08-12'!CG20*100</f>
        <v>90.008485974538658</v>
      </c>
      <c r="H175" s="442">
        <f>'[2]1.df13-18-б'!AU23*100</f>
        <v>99.368921726583153</v>
      </c>
      <c r="I175" s="490">
        <f>'[2]1.df13-18-б'!BK23*100</f>
        <v>115.90844386135117</v>
      </c>
      <c r="J175" s="490">
        <f>'[2]1.df13-18-б'!CA23*100</f>
        <v>105.72616457805812</v>
      </c>
      <c r="K175" s="490">
        <f>'[2]1.df13-18-б'!CP23*100</f>
        <v>102.6029970205371</v>
      </c>
      <c r="L175" s="491">
        <f>'[2]1.df13-18-б'!DF23*100</f>
        <v>103.14250657801753</v>
      </c>
      <c r="AC175" s="289"/>
      <c r="AD175" s="289"/>
      <c r="AE175" s="289"/>
      <c r="AF175" s="289"/>
      <c r="AG175" s="289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</row>
    <row r="176" spans="1:45" ht="16.5" hidden="1" x14ac:dyDescent="0.15">
      <c r="A176" s="816" t="s">
        <v>60</v>
      </c>
      <c r="B176" s="817">
        <f>'[2]4.уг-маз'!AL18</f>
        <v>130.5830159730159</v>
      </c>
      <c r="C176" s="817">
        <f>'[2]4.уг-маз'!AZ18</f>
        <v>103.02640044548102</v>
      </c>
      <c r="D176" s="817">
        <f>'[2]4.уг-маз'!BN18</f>
        <v>105.82852955478366</v>
      </c>
      <c r="E176" s="817">
        <f>'[2]4.уг-маз'!CB18</f>
        <v>131.09600151235102</v>
      </c>
      <c r="F176" s="817">
        <f>'[2]4.уг-маз'!CP18</f>
        <v>110.59122989564978</v>
      </c>
      <c r="G176" s="817">
        <f>'[2]4.уг-маз'!DD18</f>
        <v>106.64752246267371</v>
      </c>
      <c r="H176" s="817">
        <f>'[2]4.уг-маз'!DR18</f>
        <v>104.46545034838184</v>
      </c>
      <c r="I176" s="818">
        <f>'[2]4.уг-маз'!EF18</f>
        <v>100.19288522668894</v>
      </c>
      <c r="J176" s="818">
        <f>'[2]4.уг-маз'!ET18</f>
        <v>100.86803029815847</v>
      </c>
      <c r="K176" s="818">
        <f>'[2]4.уг-маз'!FH18</f>
        <v>104.20270476714657</v>
      </c>
      <c r="L176" s="819">
        <f>'[2]4.уг-маз'!FV18</f>
        <v>104.31611343966847</v>
      </c>
      <c r="AC176" s="289"/>
      <c r="AD176" s="289"/>
      <c r="AE176" s="289"/>
      <c r="AF176" s="289"/>
      <c r="AG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</row>
    <row r="177" spans="1:45" ht="16.5" hidden="1" x14ac:dyDescent="0.15">
      <c r="A177" s="815" t="s">
        <v>61</v>
      </c>
      <c r="B177" s="442">
        <f>'[2]df04-07'!K19*100</f>
        <v>114.47926813900263</v>
      </c>
      <c r="C177" s="442">
        <f>'[2]df08-12'!C19*100</f>
        <v>118.0093686772758</v>
      </c>
      <c r="D177" s="442">
        <f>'[2]df08-12'!AQ19*100</f>
        <v>94.709660617953205</v>
      </c>
      <c r="E177" s="442"/>
      <c r="F177" s="442"/>
      <c r="G177" s="442"/>
      <c r="H177" s="442"/>
      <c r="I177" s="490"/>
      <c r="J177" s="490"/>
      <c r="K177" s="490"/>
      <c r="L177" s="491"/>
      <c r="AC177" s="289"/>
      <c r="AD177" s="289"/>
      <c r="AE177" s="289"/>
      <c r="AF177" s="289"/>
      <c r="AG177" s="289"/>
      <c r="AJ177" s="289"/>
      <c r="AK177" s="289"/>
      <c r="AL177" s="289"/>
      <c r="AM177" s="289"/>
      <c r="AN177" s="289"/>
      <c r="AO177" s="289"/>
      <c r="AP177" s="289"/>
      <c r="AQ177" s="289"/>
      <c r="AR177" s="289"/>
      <c r="AS177" s="289"/>
    </row>
    <row r="178" spans="1:45" ht="17.25" hidden="1" x14ac:dyDescent="0.15">
      <c r="A178" s="813" t="s">
        <v>62</v>
      </c>
      <c r="B178" s="472">
        <f>'[2]df04-07'!K22*100</f>
        <v>112.77045159725709</v>
      </c>
      <c r="C178" s="472">
        <f>'[2]df08-12'!C22*100</f>
        <v>87.64501411392817</v>
      </c>
      <c r="D178" s="472">
        <f>'[2]df08-12'!AQ22*100</f>
        <v>126.65662924347004</v>
      </c>
      <c r="E178" s="472">
        <f>'[2]df08-12'!BE22*100</f>
        <v>122.25402909984784</v>
      </c>
      <c r="F178" s="472">
        <f>'[2]df08-12'!BS22*100</f>
        <v>101.20507360552709</v>
      </c>
      <c r="G178" s="472">
        <f>'[2]df08-12'!CG22*100</f>
        <v>101.81352089850621</v>
      </c>
      <c r="H178" s="472">
        <f>'[2]1.df13-18-б'!AU25*100</f>
        <v>98.875380175547093</v>
      </c>
      <c r="I178" s="473">
        <f>'[2]1.df13-18-б'!BK25*100</f>
        <v>119.84724340387022</v>
      </c>
      <c r="J178" s="473">
        <f>'[2]1.df13-18-б'!CA25*100</f>
        <v>107.24769244936894</v>
      </c>
      <c r="K178" s="473">
        <f>'[2]1.df13-18-б'!CP25*100</f>
        <v>106.45733771979329</v>
      </c>
      <c r="L178" s="474">
        <f>'[2]1.df13-18-б'!DF25*100</f>
        <v>104.63585446856956</v>
      </c>
      <c r="AC178" s="289"/>
      <c r="AD178" s="289"/>
      <c r="AE178" s="289"/>
      <c r="AF178" s="289"/>
      <c r="AG178" s="289"/>
      <c r="AJ178" s="289"/>
      <c r="AK178" s="289"/>
      <c r="AL178" s="289"/>
      <c r="AM178" s="289"/>
      <c r="AN178" s="289"/>
      <c r="AO178" s="289"/>
      <c r="AP178" s="289"/>
      <c r="AQ178" s="289"/>
      <c r="AR178" s="289"/>
      <c r="AS178" s="289"/>
    </row>
    <row r="179" spans="1:45" ht="20.45" hidden="1" customHeight="1" x14ac:dyDescent="0.15">
      <c r="A179" s="815" t="s">
        <v>63</v>
      </c>
      <c r="B179" s="442">
        <f>'[2]df04-07'!K23*100</f>
        <v>109.35624030727405</v>
      </c>
      <c r="C179" s="442">
        <f>'[2]df08-12'!C23*100</f>
        <v>81.102256032874322</v>
      </c>
      <c r="D179" s="442">
        <f>'[2]df08-12'!AQ23*100</f>
        <v>145.09301315440362</v>
      </c>
      <c r="E179" s="442">
        <f>'[2]df08-12'!BE23*100</f>
        <v>129.98487693423803</v>
      </c>
      <c r="F179" s="442">
        <f>'[2]df08-12'!BS23*100</f>
        <v>96.96589826259131</v>
      </c>
      <c r="G179" s="442">
        <f>'[2]df08-12'!CG23*100</f>
        <v>97.30799338210366</v>
      </c>
      <c r="H179" s="442">
        <f>'[2]1.df13-18-б'!AU26*100</f>
        <v>98.48707628172302</v>
      </c>
      <c r="I179" s="490">
        <f>'[2]1.df13-18-б'!BK26*100</f>
        <v>122.10333777580344</v>
      </c>
      <c r="J179" s="490">
        <f>'[2]1.df13-18-б'!CA26*100</f>
        <v>105.59792948887512</v>
      </c>
      <c r="K179" s="490">
        <f>'[2]1.df13-18-б'!CP26*100</f>
        <v>106.90750840529427</v>
      </c>
      <c r="L179" s="491">
        <f>'[2]1.df13-18-б'!DF26*100</f>
        <v>104.68752261161553</v>
      </c>
      <c r="AC179" s="289"/>
      <c r="AD179" s="289"/>
      <c r="AE179" s="289"/>
      <c r="AF179" s="289"/>
      <c r="AG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</row>
    <row r="180" spans="1:45" ht="22.15" hidden="1" customHeight="1" x14ac:dyDescent="0.15">
      <c r="A180" s="815" t="s">
        <v>64</v>
      </c>
      <c r="B180" s="442">
        <f>'[2]df04-07'!K24*100</f>
        <v>117.945237798926</v>
      </c>
      <c r="C180" s="442">
        <f>'[2]df08-12'!C24*100</f>
        <v>101.98135076868786</v>
      </c>
      <c r="D180" s="442">
        <f>'[2]df08-12'!AQ24*100</f>
        <v>101.72770570375607</v>
      </c>
      <c r="E180" s="442">
        <f>'[2]df08-12'!BE24*100</f>
        <v>106.14551080149481</v>
      </c>
      <c r="F180" s="442">
        <f>'[2]df08-12'!BS24*100</f>
        <v>109.98976120206945</v>
      </c>
      <c r="G180" s="442">
        <f>'[2]df08-12'!CG24*100</f>
        <v>109.34145558426455</v>
      </c>
      <c r="H180" s="442">
        <f>'[2]1.df13-18-б'!AU27*100</f>
        <v>100.16214866675976</v>
      </c>
      <c r="I180" s="490">
        <f>'[2]1.df13-18-б'!BK27*100</f>
        <v>114.07157217874853</v>
      </c>
      <c r="J180" s="490">
        <f>'[2]1.df13-18-б'!CA27*100</f>
        <v>108.52741091655911</v>
      </c>
      <c r="K180" s="490">
        <f>'[2]1.df13-18-б'!CP27*100</f>
        <v>105.41569147562286</v>
      </c>
      <c r="L180" s="491">
        <f>'[2]1.df13-18-б'!DF27*100</f>
        <v>104.52703278613473</v>
      </c>
      <c r="AC180" s="289"/>
      <c r="AD180" s="289"/>
      <c r="AE180" s="289"/>
      <c r="AF180" s="289"/>
      <c r="AG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  <c r="AS180" s="289"/>
    </row>
    <row r="181" spans="1:45" ht="16.5" hidden="1" x14ac:dyDescent="0.15">
      <c r="A181" s="809" t="s">
        <v>65</v>
      </c>
      <c r="B181" s="810">
        <f>'[2]df04-07'!K25*100</f>
        <v>121.54412409666631</v>
      </c>
      <c r="C181" s="810">
        <f>'[2]df08-12'!C25*100</f>
        <v>97.647081358109261</v>
      </c>
      <c r="D181" s="810">
        <f>'[2]df08-12'!AQ25*100</f>
        <v>112.26119401435055</v>
      </c>
      <c r="E181" s="810">
        <f>'[2]df08-12'!BE25*100</f>
        <v>115.27254889603084</v>
      </c>
      <c r="F181" s="810">
        <f>'[2]df08-12'!BS25*100</f>
        <v>103.56859217357078</v>
      </c>
      <c r="G181" s="810">
        <f>'[2]df08-12'!CG25*100</f>
        <v>101.89251211000095</v>
      </c>
      <c r="H181" s="810">
        <f>'[2]1.df13-18-б'!AU28*100</f>
        <v>106.0830557687535</v>
      </c>
      <c r="I181" s="811">
        <f>'[2]1.df13-18-б'!BK28*100</f>
        <v>114.13343276430609</v>
      </c>
      <c r="J181" s="811">
        <f>'[2]1.df13-18-б'!CA28*100</f>
        <v>103.88165900766413</v>
      </c>
      <c r="K181" s="811">
        <f>'[2]1.df13-18-б'!CP28*100</f>
        <v>104.5066162530093</v>
      </c>
      <c r="L181" s="812">
        <f>'[2]1.df13-18-б'!DF28*100</f>
        <v>103.90137266384684</v>
      </c>
      <c r="AC181" s="289"/>
      <c r="AD181" s="289"/>
      <c r="AE181" s="289"/>
      <c r="AF181" s="289"/>
      <c r="AG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</row>
    <row r="182" spans="1:45" ht="22.15" hidden="1" customHeight="1" x14ac:dyDescent="0.15">
      <c r="A182" s="815" t="s">
        <v>66</v>
      </c>
      <c r="B182" s="442">
        <f>'[2]df04-07'!K16*100</f>
        <v>131.46944595352798</v>
      </c>
      <c r="C182" s="442">
        <f>'[2]df08-12'!C16*100</f>
        <v>83.53743687745775</v>
      </c>
      <c r="D182" s="442">
        <f>'[2]df08-12'!AQ16*100</f>
        <v>114.79977725721247</v>
      </c>
      <c r="E182" s="442">
        <f>'[2]df08-12'!BE16*100</f>
        <v>128.83135638996805</v>
      </c>
      <c r="F182" s="442">
        <f>'[2]df08-12'!BS16*100</f>
        <v>109.28155462309648</v>
      </c>
      <c r="G182" s="442">
        <f>'[2]df08-12'!CG16*100</f>
        <v>104.4815789851304</v>
      </c>
      <c r="H182" s="442">
        <f>'[2]1.df13-18-б'!AU18*100</f>
        <v>109.89250414095255</v>
      </c>
      <c r="I182" s="490">
        <f>'[2]1.df13-18-б'!BK18*100</f>
        <v>104.33542828240259</v>
      </c>
      <c r="J182" s="490">
        <f>'[2]1.df13-18-б'!CA18*100</f>
        <v>91.985274984553669</v>
      </c>
      <c r="K182" s="490">
        <f>'[2]1.df13-18-б'!CP18*100</f>
        <v>100.739749382341</v>
      </c>
      <c r="L182" s="491">
        <f>'[2]1.df13-18-б'!DF18*100</f>
        <v>101.50168073617485</v>
      </c>
      <c r="AC182" s="289"/>
      <c r="AD182" s="289"/>
      <c r="AE182" s="289"/>
      <c r="AF182" s="289"/>
      <c r="AG182" s="289"/>
      <c r="AJ182" s="289"/>
      <c r="AK182" s="289"/>
      <c r="AL182" s="289"/>
      <c r="AM182" s="289"/>
      <c r="AN182" s="289"/>
      <c r="AO182" s="289"/>
      <c r="AP182" s="289"/>
      <c r="AQ182" s="289"/>
      <c r="AR182" s="289"/>
      <c r="AS182" s="289"/>
    </row>
    <row r="183" spans="1:45" ht="33" hidden="1" customHeight="1" x14ac:dyDescent="0.15">
      <c r="A183" s="820" t="s">
        <v>155</v>
      </c>
      <c r="B183" s="442">
        <f>'[2]df04-07'!K26*100</f>
        <v>121.8783123037324</v>
      </c>
      <c r="C183" s="442">
        <f>'[2]df08-12'!C26*100</f>
        <v>89.277843365708804</v>
      </c>
      <c r="D183" s="442">
        <f>'[2]df08-12'!AQ26*100</f>
        <v>123.34675549516427</v>
      </c>
      <c r="E183" s="442">
        <f>'[2]df08-12'!BE26*100</f>
        <v>113.06398341493711</v>
      </c>
      <c r="F183" s="442">
        <f>'[2]df08-12'!BS26*100</f>
        <v>96.357842731135321</v>
      </c>
      <c r="G183" s="442">
        <f>'[2]df08-12'!CG26*100</f>
        <v>95.423082502487205</v>
      </c>
      <c r="H183" s="442">
        <f>'[2]1.df13-18-б'!AU29*100</f>
        <v>105.06625916391094</v>
      </c>
      <c r="I183" s="490">
        <f>'[2]1.df13-18-б'!BK29*100</f>
        <v>127.6167287168614</v>
      </c>
      <c r="J183" s="490">
        <f>'[2]1.df13-18-б'!CA29*100</f>
        <v>108.50916424319776</v>
      </c>
      <c r="K183" s="490">
        <f>'[2]1.df13-18-б'!CP29*100</f>
        <v>107.54949036169693</v>
      </c>
      <c r="L183" s="491">
        <f>'[2]1.df13-18-б'!DF29*100</f>
        <v>104.94276634150428</v>
      </c>
      <c r="AC183" s="289"/>
      <c r="AD183" s="289"/>
      <c r="AE183" s="289"/>
      <c r="AF183" s="289"/>
      <c r="AG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</row>
    <row r="184" spans="1:45" ht="33" hidden="1" x14ac:dyDescent="0.15">
      <c r="A184" s="808" t="s">
        <v>68</v>
      </c>
      <c r="B184" s="442">
        <f>'[2]df04-07'!K28*100</f>
        <v>132.75904769525582</v>
      </c>
      <c r="C184" s="442">
        <f>'[2]df08-12'!C28*100</f>
        <v>81.517112606835511</v>
      </c>
      <c r="D184" s="442">
        <f>'[2]df08-12'!AQ28*100</f>
        <v>118.52033515793474</v>
      </c>
      <c r="E184" s="442">
        <f>'[2]df08-12'!BE28*100</f>
        <v>115.17334034868925</v>
      </c>
      <c r="F184" s="442">
        <f>'[2]df08-12'!BS28*100</f>
        <v>98.24781984791035</v>
      </c>
      <c r="G184" s="442">
        <f>'[2]df08-12'!CG28*100</f>
        <v>94.844752458794815</v>
      </c>
      <c r="H184" s="442">
        <f>'[2]1.df13-18-б'!AU31*100</f>
        <v>104.43472777658636</v>
      </c>
      <c r="I184" s="490">
        <f>'[2]1.df13-18-б'!BK31*100</f>
        <v>119.95745061929813</v>
      </c>
      <c r="J184" s="490">
        <f>'[2]1.df13-18-б'!CA31*100</f>
        <v>109.58855501804973</v>
      </c>
      <c r="K184" s="490">
        <f>'[2]1.df13-18-б'!CP31*100</f>
        <v>108.01630224927283</v>
      </c>
      <c r="L184" s="491">
        <f>'[2]1.df13-18-б'!DF31*100</f>
        <v>104.36861023291222</v>
      </c>
      <c r="AC184" s="289"/>
      <c r="AD184" s="289"/>
      <c r="AE184" s="289"/>
      <c r="AF184" s="289"/>
      <c r="AG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</row>
    <row r="185" spans="1:45" ht="23.45" hidden="1" customHeight="1" x14ac:dyDescent="0.15">
      <c r="A185" s="821" t="s">
        <v>69</v>
      </c>
      <c r="B185" s="514">
        <f>'[2]df04-07'!K33*100</f>
        <v>101.17959678570109</v>
      </c>
      <c r="C185" s="514">
        <f>'[2]df08-12'!C33*100</f>
        <v>106.2702685026121</v>
      </c>
      <c r="D185" s="514">
        <f>'[2]df08-12'!AQ33*100</f>
        <v>136.2058930632229</v>
      </c>
      <c r="E185" s="514">
        <f>'[2]df08-12'!BE33*100</f>
        <v>112.86176468188502</v>
      </c>
      <c r="F185" s="514">
        <f>'[2]df08-12'!BS33*100</f>
        <v>92.660159003216577</v>
      </c>
      <c r="G185" s="514">
        <f>'[2]df08-12'!CG33*100</f>
        <v>95.384112348599785</v>
      </c>
      <c r="H185" s="514">
        <f>'[2]1.df13-18-б'!AU36*100</f>
        <v>108.99966620657749</v>
      </c>
      <c r="I185" s="492">
        <f>'[2]1.df13-18-б'!BK36*100</f>
        <v>154.50272681971063</v>
      </c>
      <c r="J185" s="492">
        <f>'[2]1.df13-18-б'!CA36*100</f>
        <v>106.22296290795288</v>
      </c>
      <c r="K185" s="492">
        <f>'[2]1.df13-18-б'!CP36*100</f>
        <v>104.81161949106419</v>
      </c>
      <c r="L185" s="515">
        <f>'[2]1.df13-18-б'!DF36*100</f>
        <v>105.53093723977658</v>
      </c>
      <c r="AC185" s="289"/>
      <c r="AD185" s="289"/>
      <c r="AE185" s="289"/>
      <c r="AF185" s="289"/>
      <c r="AG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</row>
    <row r="186" spans="1:45" ht="25.15" hidden="1" customHeight="1" x14ac:dyDescent="0.15">
      <c r="A186" s="808" t="s">
        <v>70</v>
      </c>
      <c r="B186" s="442">
        <f>'[2]df04-07'!K34*100</f>
        <v>118.34656053269343</v>
      </c>
      <c r="C186" s="442">
        <f>'[2]df08-12'!C34*100</f>
        <v>102.8647604303397</v>
      </c>
      <c r="D186" s="442">
        <f>'[2]df08-12'!AQ34*100</f>
        <v>110.65518232617053</v>
      </c>
      <c r="E186" s="442">
        <f>'[2]df08-12'!BE34*100</f>
        <v>108.81715612500456</v>
      </c>
      <c r="F186" s="442">
        <f>'[2]df08-12'!BS34*100</f>
        <v>101.31768596490107</v>
      </c>
      <c r="G186" s="442">
        <f>'[2]df08-12'!CG34*100</f>
        <v>100.33585359481376</v>
      </c>
      <c r="H186" s="442">
        <f>'[2]1.df13-18-б'!AU37*100</f>
        <v>101.9038551278103</v>
      </c>
      <c r="I186" s="490">
        <f>'[2]1.df13-18-б'!BK37*100</f>
        <v>112.7308814334188</v>
      </c>
      <c r="J186" s="490">
        <f>'[2]1.df13-18-б'!CA37*100</f>
        <v>103.31193336337338</v>
      </c>
      <c r="K186" s="490">
        <f>'[2]1.df13-18-б'!CP37*100</f>
        <v>106.38773972109202</v>
      </c>
      <c r="L186" s="491">
        <f>'[2]1.df13-18-б'!DF37*100</f>
        <v>105.76791134771601</v>
      </c>
      <c r="AC186" s="289"/>
      <c r="AD186" s="289"/>
      <c r="AE186" s="289"/>
      <c r="AF186" s="289"/>
      <c r="AG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</row>
    <row r="187" spans="1:45" ht="33" hidden="1" x14ac:dyDescent="0.15">
      <c r="A187" s="822" t="s">
        <v>156</v>
      </c>
      <c r="B187" s="442">
        <f>'[2]df04-07'!K35*100</f>
        <v>124.07662223732869</v>
      </c>
      <c r="C187" s="442">
        <f>'[2]df08-12'!C35*100</f>
        <v>92.687847272805243</v>
      </c>
      <c r="D187" s="442">
        <f>'[2]df08-12'!AQ35*100</f>
        <v>113.57613261397152</v>
      </c>
      <c r="E187" s="442">
        <f>'[2]df08-12'!BE35*100</f>
        <v>119.18313453605724</v>
      </c>
      <c r="F187" s="442">
        <f>'[2]df08-12'!BS35*100</f>
        <v>104.1575668174759</v>
      </c>
      <c r="G187" s="442">
        <f>'[2]df08-12'!CG35*100</f>
        <v>101.33312539631399</v>
      </c>
      <c r="H187" s="442">
        <f>'[2]1.df13-18-б'!AU38*100</f>
        <v>105.69071056350813</v>
      </c>
      <c r="I187" s="490">
        <f>'[2]1.df13-18-б'!BK38*100</f>
        <v>117.33623846175027</v>
      </c>
      <c r="J187" s="490">
        <f>'[2]1.df13-18-б'!CA38*100</f>
        <v>105.03988622368723</v>
      </c>
      <c r="K187" s="490">
        <f>'[2]1.df13-18-б'!CP38*100</f>
        <v>102.12647139118414</v>
      </c>
      <c r="L187" s="491">
        <f>'[2]1.df13-18-б'!DF38*100</f>
        <v>102.81714973199006</v>
      </c>
      <c r="AC187" s="289"/>
      <c r="AD187" s="289"/>
      <c r="AE187" s="289"/>
      <c r="AF187" s="289"/>
      <c r="AG187" s="289"/>
      <c r="AJ187" s="289"/>
      <c r="AK187" s="289"/>
      <c r="AL187" s="289"/>
      <c r="AM187" s="289"/>
      <c r="AN187" s="289"/>
      <c r="AO187" s="289"/>
      <c r="AP187" s="289"/>
      <c r="AQ187" s="289"/>
      <c r="AR187" s="289"/>
      <c r="AS187" s="289"/>
    </row>
    <row r="188" spans="1:45" ht="66" hidden="1" x14ac:dyDescent="0.15">
      <c r="A188" s="822" t="s">
        <v>157</v>
      </c>
      <c r="B188" s="442">
        <f>'[2]df04-07'!K39*100</f>
        <v>114.73298006807566</v>
      </c>
      <c r="C188" s="442">
        <f>'[2]df08-12'!C39*100</f>
        <v>105.1867865466735</v>
      </c>
      <c r="D188" s="442">
        <f>'[2]df08-12'!AQ39*100</f>
        <v>106.3042761272541</v>
      </c>
      <c r="E188" s="442">
        <f>'[2]df08-12'!BE39*100</f>
        <v>109.0239890085446</v>
      </c>
      <c r="F188" s="442">
        <f>'[2]df08-12'!BS39*100</f>
        <v>104.05079131772452</v>
      </c>
      <c r="G188" s="442">
        <f>'[2]df08-12'!CG39*100</f>
        <v>101.67391576580836</v>
      </c>
      <c r="H188" s="442">
        <f>'[2]1.df13-18-б'!AU42*100</f>
        <v>103.62613530947822</v>
      </c>
      <c r="I188" s="490">
        <f>'[2]1.df13-18-б'!BK42*100</f>
        <v>113.8417156228906</v>
      </c>
      <c r="J188" s="490">
        <f>'[2]1.df13-18-б'!CA42*100</f>
        <v>109.32016874813868</v>
      </c>
      <c r="K188" s="490">
        <f>'[2]1.df13-18-б'!CP42*100</f>
        <v>106.45917077854148</v>
      </c>
      <c r="L188" s="491">
        <f>'[2]1.df13-18-б'!DF42*100</f>
        <v>105.73846716445941</v>
      </c>
      <c r="AC188" s="289"/>
      <c r="AD188" s="289"/>
      <c r="AE188" s="289"/>
      <c r="AF188" s="289"/>
      <c r="AG188" s="289"/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</row>
    <row r="189" spans="1:45" ht="33" hidden="1" x14ac:dyDescent="0.15">
      <c r="A189" s="808" t="s">
        <v>73</v>
      </c>
      <c r="B189" s="442"/>
      <c r="C189" s="442"/>
      <c r="D189" s="442"/>
      <c r="E189" s="442"/>
      <c r="F189" s="442"/>
      <c r="G189" s="442"/>
      <c r="H189" s="442"/>
      <c r="I189" s="490"/>
      <c r="J189" s="490"/>
      <c r="K189" s="490"/>
      <c r="L189" s="491"/>
      <c r="AC189" s="289"/>
      <c r="AD189" s="289"/>
      <c r="AE189" s="289"/>
      <c r="AF189" s="289"/>
      <c r="AG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</row>
    <row r="190" spans="1:45" ht="16.5" hidden="1" x14ac:dyDescent="0.15">
      <c r="A190" s="815" t="s">
        <v>74</v>
      </c>
      <c r="B190" s="442"/>
      <c r="C190" s="442"/>
      <c r="D190" s="442"/>
      <c r="E190" s="442"/>
      <c r="F190" s="442"/>
      <c r="G190" s="442"/>
      <c r="H190" s="442"/>
      <c r="I190" s="490"/>
      <c r="J190" s="490"/>
      <c r="K190" s="490"/>
      <c r="L190" s="491"/>
      <c r="AC190" s="289"/>
      <c r="AD190" s="289"/>
      <c r="AE190" s="289"/>
      <c r="AF190" s="289"/>
      <c r="AG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</row>
    <row r="191" spans="1:45" ht="33" hidden="1" x14ac:dyDescent="0.15">
      <c r="A191" s="820" t="s">
        <v>158</v>
      </c>
      <c r="B191" s="442">
        <f>'[2]df04-07'!K46*100</f>
        <v>117.13491634007151</v>
      </c>
      <c r="C191" s="442">
        <f>'[2]df08-12'!C46*100</f>
        <v>95.848750944653801</v>
      </c>
      <c r="D191" s="442">
        <f>'[2]df08-12'!AQ46*100</f>
        <v>101.84995884669317</v>
      </c>
      <c r="E191" s="442">
        <f>'[2]df08-12'!BE46*100</f>
        <v>111.30090829646477</v>
      </c>
      <c r="F191" s="442">
        <f>'[2]df08-12'!BS46*100</f>
        <v>104.05491863237373</v>
      </c>
      <c r="G191" s="442">
        <f>'[2]df08-12'!CG46*100</f>
        <v>103.57116279906585</v>
      </c>
      <c r="H191" s="442">
        <f>'[2]1.df13-18-б'!AU49*100</f>
        <v>102.6905604709054</v>
      </c>
      <c r="I191" s="490">
        <f>'[2]1.df13-18-б'!BK49*100</f>
        <v>109.34828622231882</v>
      </c>
      <c r="J191" s="490">
        <f>'[2]1.df13-18-б'!CA49*100</f>
        <v>104.39064848094246</v>
      </c>
      <c r="K191" s="490">
        <f>'[2]1.df13-18-б'!CP49*100</f>
        <v>104.15743726982831</v>
      </c>
      <c r="L191" s="491">
        <f>'[2]1.df13-18-б'!DF49*100</f>
        <v>103.5480657693922</v>
      </c>
      <c r="AC191" s="289"/>
      <c r="AD191" s="289"/>
      <c r="AE191" s="289"/>
      <c r="AF191" s="289"/>
      <c r="AG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  <c r="AS191" s="289"/>
    </row>
    <row r="192" spans="1:45" ht="33" hidden="1" x14ac:dyDescent="0.15">
      <c r="A192" s="815" t="s">
        <v>76</v>
      </c>
      <c r="B192" s="442">
        <f>'[2]df04-07'!K47*100-0.1</f>
        <v>107.66164048954553</v>
      </c>
      <c r="C192" s="442">
        <f>'[2]df08-12'!C47*100</f>
        <v>99.203607491476674</v>
      </c>
      <c r="D192" s="442">
        <f>'[2]df08-12'!AQ47*100</f>
        <v>113.7930350958668</v>
      </c>
      <c r="E192" s="442">
        <f>'[2]df08-12'!BE47*100</f>
        <v>115.03546941953377</v>
      </c>
      <c r="F192" s="442">
        <f>'[2]df08-12'!BS47*100</f>
        <v>97.985093523149729</v>
      </c>
      <c r="G192" s="442">
        <f>'[2]df08-12'!CG47*100</f>
        <v>101.35467987284048</v>
      </c>
      <c r="H192" s="442">
        <f>'[2]1.df13-18-б'!AU50*100</f>
        <v>100.83080204669574</v>
      </c>
      <c r="I192" s="490">
        <f>'[2]1.df13-18-б'!BK50*100</f>
        <v>122.80340168139465</v>
      </c>
      <c r="J192" s="490">
        <f>'[2]1.df13-18-б'!CA50*100</f>
        <v>112.22756908195201</v>
      </c>
      <c r="K192" s="490">
        <f>'[2]1.df13-18-б'!CP50*100</f>
        <v>103.97971454455916</v>
      </c>
      <c r="L192" s="491">
        <f>'[2]1.df13-18-б'!DF50*100</f>
        <v>104.08624332641378</v>
      </c>
      <c r="AC192" s="289"/>
      <c r="AD192" s="289"/>
      <c r="AE192" s="289"/>
      <c r="AF192" s="289"/>
      <c r="AG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</row>
    <row r="193" spans="1:45" ht="33" hidden="1" customHeight="1" x14ac:dyDescent="0.15">
      <c r="A193" s="822" t="s">
        <v>159</v>
      </c>
      <c r="B193" s="442">
        <f>'[2]df04-07'!K49*100</f>
        <v>122.20282828446025</v>
      </c>
      <c r="C193" s="442">
        <f>'[2]1.df13-18-б'!JM52*100</f>
        <v>113.44618990200992</v>
      </c>
      <c r="D193" s="442">
        <f>'[2]1.df13-18-б'!JN52*100</f>
        <v>108.4392455184733</v>
      </c>
      <c r="E193" s="442">
        <f>'[2]df08-12'!BE49*100</f>
        <v>111.6406534547862</v>
      </c>
      <c r="F193" s="442">
        <f>'[2]df08-12'!BS49*100</f>
        <v>108.81693865349922</v>
      </c>
      <c r="G193" s="442">
        <f>'[2]df08-12'!CG49*100</f>
        <v>103.21170036951655</v>
      </c>
      <c r="H193" s="442">
        <f>'[2]1.df13-18-б'!AU52*100</f>
        <v>101.10987068990904</v>
      </c>
      <c r="I193" s="490">
        <f>'[2]1.df13-18-б'!BK52*100</f>
        <v>104.75426480882855</v>
      </c>
      <c r="J193" s="490">
        <f>'[2]1.df13-18-б'!CA52*100</f>
        <v>104.3709844375188</v>
      </c>
      <c r="K193" s="490">
        <f>'[2]1.df13-18-б'!CP52*100</f>
        <v>105.05852677952529</v>
      </c>
      <c r="L193" s="491">
        <f>'[2]1.df13-18-б'!DF52*100</f>
        <v>105.33128081474797</v>
      </c>
      <c r="AC193" s="289"/>
      <c r="AD193" s="289"/>
      <c r="AE193" s="289"/>
      <c r="AF193" s="289"/>
      <c r="AG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</row>
    <row r="194" spans="1:45" ht="28.15" hidden="1" customHeight="1" x14ac:dyDescent="0.15">
      <c r="A194" s="822" t="s">
        <v>160</v>
      </c>
      <c r="B194" s="442">
        <f>'[2]df04-07'!K50*100</f>
        <v>110.67528890624607</v>
      </c>
      <c r="C194" s="442">
        <f>'[2]df08-12'!C50*100</f>
        <v>107.9645228811349</v>
      </c>
      <c r="D194" s="442">
        <f>'[2]df08-12'!AQ50*100</f>
        <v>106.04828085474185</v>
      </c>
      <c r="E194" s="442">
        <f>'[2]df08-12'!BE50*100</f>
        <v>118.34971843511217</v>
      </c>
      <c r="F194" s="442">
        <f>'[2]df08-12'!BS50*100</f>
        <v>102.34602347313999</v>
      </c>
      <c r="G194" s="442">
        <f>'[2]df08-12'!CG50*100</f>
        <v>104.17610561721243</v>
      </c>
      <c r="H194" s="442">
        <f>'[2]1.df13-18-б'!AU53*100</f>
        <v>103.34647151263441</v>
      </c>
      <c r="I194" s="490">
        <f>'[2]1.df13-18-б'!BK53*100</f>
        <v>114.51664217623177</v>
      </c>
      <c r="J194" s="490">
        <f>'[2]1.df13-18-б'!CA53*100</f>
        <v>110.31330973424156</v>
      </c>
      <c r="K194" s="490">
        <f>'[2]1.df13-18-б'!CP53*100</f>
        <v>104.50940367175924</v>
      </c>
      <c r="L194" s="491">
        <f>'[2]1.df13-18-б'!DF53*100</f>
        <v>104.19455180529857</v>
      </c>
      <c r="AC194" s="289"/>
      <c r="AD194" s="289"/>
      <c r="AE194" s="289"/>
      <c r="AF194" s="289"/>
      <c r="AG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  <c r="AS194" s="289"/>
    </row>
    <row r="195" spans="1:45" ht="33.6" hidden="1" customHeight="1" x14ac:dyDescent="0.15">
      <c r="A195" s="822" t="s">
        <v>161</v>
      </c>
      <c r="B195" s="442">
        <f>'[2]df04-07'!K53*100</f>
        <v>122.06948660871943</v>
      </c>
      <c r="C195" s="442">
        <f>'[2]df08-12'!C53*100</f>
        <v>107.24754561887322</v>
      </c>
      <c r="D195" s="442">
        <f>'[2]df08-12'!AQ53*100</f>
        <v>107.08980110525725</v>
      </c>
      <c r="E195" s="442">
        <f>'[2]df08-12'!BE53*100</f>
        <v>111.72029301558976</v>
      </c>
      <c r="F195" s="442">
        <f>'[2]df08-12'!BS53*100</f>
        <v>102.61128680987557</v>
      </c>
      <c r="G195" s="442">
        <f>'[2]df08-12'!CG53*100</f>
        <v>105.77045384729229</v>
      </c>
      <c r="H195" s="442">
        <f>'[2]1.df13-18-б'!AU56*100</f>
        <v>108.42832026352124</v>
      </c>
      <c r="I195" s="490">
        <f>'[2]1.df13-18-б'!BK56*100</f>
        <v>118.57214265562665</v>
      </c>
      <c r="J195" s="490">
        <f>'[2]1.df13-18-б'!CA56*100</f>
        <v>106.99189224125021</v>
      </c>
      <c r="K195" s="490">
        <f>'[2]1.df13-18-б'!CP56*100</f>
        <v>105.6291311064555</v>
      </c>
      <c r="L195" s="491">
        <f>'[2]1.df13-18-б'!DF56*100</f>
        <v>104.26015893762262</v>
      </c>
      <c r="AC195" s="289"/>
      <c r="AD195" s="289"/>
      <c r="AE195" s="289"/>
      <c r="AF195" s="289"/>
      <c r="AG195" s="289"/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</row>
    <row r="196" spans="1:45" ht="16.5" hidden="1" x14ac:dyDescent="0.15">
      <c r="A196" s="823" t="s">
        <v>80</v>
      </c>
      <c r="B196" s="523"/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  <c r="AC196" s="289"/>
      <c r="AD196" s="289"/>
      <c r="AE196" s="289"/>
      <c r="AF196" s="289"/>
      <c r="AG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</row>
    <row r="197" spans="1:45" ht="23.45" hidden="1" customHeight="1" thickBot="1" x14ac:dyDescent="0.2">
      <c r="A197" s="824" t="s">
        <v>81</v>
      </c>
      <c r="B197" s="825">
        <v>122.02709376687066</v>
      </c>
      <c r="C197" s="825">
        <v>94.935129032819134</v>
      </c>
      <c r="D197" s="825">
        <f>'[2]df08-12'!AQ63*100</f>
        <v>112.23605505514274</v>
      </c>
      <c r="E197" s="825">
        <f>'[2]df08-12'!BE63*100</f>
        <v>117.75429280413501</v>
      </c>
      <c r="F197" s="825">
        <f>'[2]df08-12'!BS63*100</f>
        <v>106.81991916756451</v>
      </c>
      <c r="G197" s="825">
        <f>'[2]df08-12'!CG63*100</f>
        <v>103.28567654130619</v>
      </c>
      <c r="H197" s="825">
        <f>'[2]1.df13-18-б'!AU66*100</f>
        <v>106.05956571348986</v>
      </c>
      <c r="I197" s="826">
        <f>'[2]1.df13-18-б'!BK66*100</f>
        <v>112.4561135190244</v>
      </c>
      <c r="J197" s="826">
        <f>'[2]1.df13-18-б'!CA66*100</f>
        <v>103.20867452196705</v>
      </c>
      <c r="K197" s="826">
        <f>'[2]1.df13-18-б'!CP66*100</f>
        <v>104.49824194742661</v>
      </c>
      <c r="L197" s="827">
        <f>'[2]1.df13-18-б'!DF66*100</f>
        <v>103.61073928105252</v>
      </c>
      <c r="AC197" s="289"/>
      <c r="AD197" s="289"/>
      <c r="AE197" s="289"/>
      <c r="AF197" s="289"/>
      <c r="AG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</row>
    <row r="198" spans="1:45" ht="33.75" hidden="1" thickTop="1" x14ac:dyDescent="0.15">
      <c r="A198" s="814" t="s">
        <v>82</v>
      </c>
      <c r="B198" s="496">
        <v>121.52301170511161</v>
      </c>
      <c r="C198" s="477">
        <v>97.547970986321332</v>
      </c>
      <c r="D198" s="477">
        <v>112.39841671742801</v>
      </c>
      <c r="E198" s="477">
        <v>115.51292308445693</v>
      </c>
      <c r="F198" s="477">
        <v>104.28591964326807</v>
      </c>
      <c r="G198" s="556">
        <f>'[2]6.ИЦПМЭР'!CA65*100</f>
        <v>103.27707881698301</v>
      </c>
      <c r="H198" s="556">
        <f>'[2]6.ИЦПМЭР'!CN65*100</f>
        <v>105.18969630348116</v>
      </c>
      <c r="I198" s="554">
        <f>'[2]6.ИЦПМЭР'!DA65*100</f>
        <v>112.86309452522218</v>
      </c>
      <c r="J198" s="554">
        <f>'[2]6.ИЦПМЭР'!DN65*100</f>
        <v>104.46377086879841</v>
      </c>
      <c r="K198" s="554">
        <f>'[2]6.ИЦПМЭР'!EA65*100</f>
        <v>104.78378522721678</v>
      </c>
      <c r="L198" s="828">
        <f>'[2]6.ИЦПМЭР'!EN65*100</f>
        <v>104.13353670687133</v>
      </c>
      <c r="AC198" s="289"/>
      <c r="AD198" s="289"/>
      <c r="AE198" s="289"/>
      <c r="AF198" s="289"/>
      <c r="AG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</row>
    <row r="199" spans="1:45" ht="33" hidden="1" x14ac:dyDescent="0.15">
      <c r="A199" s="829" t="s">
        <v>167</v>
      </c>
      <c r="B199" s="830">
        <v>119.51135248706255</v>
      </c>
      <c r="C199" s="567">
        <v>99.677386842273137</v>
      </c>
      <c r="D199" s="567">
        <v>109.75954679670741</v>
      </c>
      <c r="E199" s="567">
        <v>112.59521413368051</v>
      </c>
      <c r="F199" s="567">
        <v>102.81913644929142</v>
      </c>
      <c r="G199" s="571">
        <f>'[2]6.ИЦПМЭР'!CA71*100</f>
        <v>102.03320720836243</v>
      </c>
      <c r="H199" s="571">
        <f>'[2]6.ИЦПМЭР'!CN71*100</f>
        <v>103.82309413893455</v>
      </c>
      <c r="I199" s="569">
        <f>'[2]6.ИЦПМЭР'!DA71*100</f>
        <v>114.44234167361654</v>
      </c>
      <c r="J199" s="569">
        <f>'[2]6.ИЦПМЭР'!DN71*100</f>
        <v>107.37596317608073</v>
      </c>
      <c r="K199" s="569">
        <f>'[2]6.ИЦПМЭР'!EA71*100</f>
        <v>105.75538719670044</v>
      </c>
      <c r="L199" s="831">
        <f>'[2]6.ИЦПМЭР'!EN71*100</f>
        <v>104.76719535751262</v>
      </c>
      <c r="AC199" s="289"/>
      <c r="AD199" s="289"/>
      <c r="AE199" s="289"/>
      <c r="AF199" s="289"/>
      <c r="AG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289"/>
    </row>
    <row r="200" spans="1:45" ht="17.25" hidden="1" thickBot="1" x14ac:dyDescent="0.2">
      <c r="A200" s="832" t="s">
        <v>81</v>
      </c>
      <c r="B200" s="582"/>
      <c r="C200" s="583"/>
      <c r="D200" s="583"/>
      <c r="E200" s="583"/>
      <c r="F200" s="583"/>
      <c r="G200" s="583"/>
      <c r="H200" s="583"/>
      <c r="I200" s="584"/>
      <c r="J200" s="584"/>
      <c r="K200" s="584"/>
      <c r="L200" s="585"/>
      <c r="AC200" s="289"/>
      <c r="AD200" s="289"/>
      <c r="AE200" s="289"/>
      <c r="AF200" s="289"/>
      <c r="AG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</row>
    <row r="201" spans="1:45" ht="16.5" hidden="1" x14ac:dyDescent="0.2">
      <c r="A201" s="833"/>
      <c r="B201" s="286"/>
      <c r="C201" s="598"/>
      <c r="D201" s="442"/>
      <c r="E201" s="442"/>
      <c r="F201" s="598"/>
      <c r="G201" s="598"/>
      <c r="H201" s="598"/>
      <c r="I201" s="599"/>
      <c r="J201" s="490"/>
      <c r="K201" s="490"/>
      <c r="L201" s="491"/>
      <c r="AC201" s="289"/>
      <c r="AD201" s="289"/>
      <c r="AE201" s="289"/>
      <c r="AF201" s="289"/>
      <c r="AG201" s="289"/>
      <c r="AJ201" s="289"/>
      <c r="AK201" s="289"/>
      <c r="AL201" s="289"/>
      <c r="AM201" s="289"/>
      <c r="AN201" s="289"/>
      <c r="AO201" s="289"/>
      <c r="AP201" s="289"/>
      <c r="AQ201" s="289"/>
      <c r="AR201" s="289"/>
      <c r="AS201" s="289"/>
    </row>
    <row r="202" spans="1:45" ht="16.5" hidden="1" x14ac:dyDescent="0.15">
      <c r="A202" s="834" t="s">
        <v>84</v>
      </c>
      <c r="B202" s="614"/>
      <c r="C202" s="609"/>
      <c r="D202" s="610"/>
      <c r="E202" s="611"/>
      <c r="F202" s="609"/>
      <c r="G202" s="615"/>
      <c r="H202" s="615"/>
      <c r="I202" s="616"/>
      <c r="J202" s="616"/>
      <c r="K202" s="616"/>
      <c r="L202" s="618"/>
      <c r="AC202" s="289"/>
      <c r="AD202" s="289"/>
      <c r="AE202" s="289"/>
      <c r="AF202" s="289"/>
      <c r="AG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289"/>
    </row>
    <row r="203" spans="1:45" ht="16.5" hidden="1" x14ac:dyDescent="0.15">
      <c r="A203" s="835" t="s">
        <v>85</v>
      </c>
      <c r="B203" s="496"/>
      <c r="C203" s="634"/>
      <c r="D203" s="442"/>
      <c r="E203" s="486"/>
      <c r="F203" s="634"/>
      <c r="G203" s="442"/>
      <c r="H203" s="442"/>
      <c r="I203" s="490"/>
      <c r="J203" s="490"/>
      <c r="K203" s="490"/>
      <c r="L203" s="491"/>
      <c r="AC203" s="289"/>
      <c r="AD203" s="289"/>
      <c r="AE203" s="289"/>
      <c r="AF203" s="289"/>
      <c r="AG203" s="289"/>
      <c r="AJ203" s="289"/>
      <c r="AK203" s="289"/>
      <c r="AL203" s="289"/>
      <c r="AM203" s="289"/>
      <c r="AN203" s="289"/>
      <c r="AO203" s="289"/>
      <c r="AP203" s="289"/>
      <c r="AQ203" s="289"/>
      <c r="AR203" s="289"/>
      <c r="AS203" s="289"/>
    </row>
    <row r="204" spans="1:45" ht="16.5" hidden="1" x14ac:dyDescent="0.15">
      <c r="A204" s="836" t="s">
        <v>86</v>
      </c>
      <c r="B204" s="830">
        <f>'[2]df04-07'!K71*100</f>
        <v>120.03171900671472</v>
      </c>
      <c r="C204" s="837">
        <f>'[2]df08-12'!C72*100</f>
        <v>104.86222549365813</v>
      </c>
      <c r="D204" s="523">
        <f>'[2]df08-12'!AQ72*100</f>
        <v>106.06639310008525</v>
      </c>
      <c r="E204" s="571">
        <f>'[2]df08-12'!BE72*100</f>
        <v>109.48386844036568</v>
      </c>
      <c r="F204" s="837">
        <f>'[2]df08-12'!BS72*100</f>
        <v>104.37945732722345</v>
      </c>
      <c r="G204" s="523">
        <f>'[2]df08-12'!CG72*100</f>
        <v>102.52036122230912</v>
      </c>
      <c r="H204" s="523">
        <f>'[2]1.df13-18-б'!AU75*100</f>
        <v>114.89047253240581</v>
      </c>
      <c r="I204" s="524">
        <f>'[2]1.df13-18-б'!BK75*100</f>
        <v>111.09841190337046</v>
      </c>
      <c r="J204" s="524">
        <f>'[2]1.df13-18-б'!CA75*100</f>
        <v>98.838602478768152</v>
      </c>
      <c r="K204" s="524">
        <f>'[2]1.df13-18-б'!CP75*100</f>
        <v>105.44459105332255</v>
      </c>
      <c r="L204" s="525">
        <f>'[2]1.df13-18-б'!DF75*100</f>
        <v>104.17577331042534</v>
      </c>
      <c r="AC204" s="289"/>
      <c r="AD204" s="289"/>
      <c r="AE204" s="289"/>
      <c r="AF204" s="289"/>
      <c r="AG204" s="289"/>
      <c r="AJ204" s="289"/>
      <c r="AK204" s="289"/>
      <c r="AL204" s="289"/>
      <c r="AM204" s="289"/>
      <c r="AN204" s="289"/>
      <c r="AO204" s="289"/>
      <c r="AP204" s="289"/>
      <c r="AQ204" s="289"/>
      <c r="AR204" s="289"/>
      <c r="AS204" s="289"/>
    </row>
    <row r="205" spans="1:45" ht="17.25" hidden="1" thickBot="1" x14ac:dyDescent="0.2">
      <c r="A205" s="838" t="s">
        <v>87</v>
      </c>
      <c r="B205" s="839">
        <f>'[2]df04-07'!K76*100</f>
        <v>122.89799881324701</v>
      </c>
      <c r="C205" s="840">
        <f>'[2]df08-12'!C77*100</f>
        <v>117.87847532931863</v>
      </c>
      <c r="D205" s="840">
        <f>'[2]df08-12'!AQ77*100</f>
        <v>139.75454507514871</v>
      </c>
      <c r="E205" s="841">
        <f>'[2]df08-12'!BE77*100</f>
        <v>111.45413453260804</v>
      </c>
      <c r="F205" s="840">
        <f>'[2]df08-12'!BS77*100</f>
        <v>104.00627537780073</v>
      </c>
      <c r="G205" s="840">
        <f>'[2]df08-12'!CG77*100</f>
        <v>110.00603301455696</v>
      </c>
      <c r="H205" s="842">
        <f>'[2]1.df13-18-б'!AU80*100</f>
        <v>101.05882338131056</v>
      </c>
      <c r="I205" s="843">
        <f>'[2]1.df13-18-б'!BK80*100</f>
        <v>111.38585039549798</v>
      </c>
      <c r="J205" s="843">
        <f>'[2]1.df13-18-б'!CA80*100</f>
        <v>108.27232422240264</v>
      </c>
      <c r="K205" s="843">
        <f>'[2]1.df13-18-б'!CP80*100</f>
        <v>105.75168170745879</v>
      </c>
      <c r="L205" s="844">
        <f>'[2]1.df13-18-б'!DF80*100</f>
        <v>104.29802872260845</v>
      </c>
      <c r="AC205" s="289"/>
      <c r="AD205" s="289"/>
      <c r="AE205" s="289"/>
      <c r="AF205" s="289"/>
      <c r="AG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</row>
    <row r="206" spans="1:45" ht="16.5" hidden="1" x14ac:dyDescent="0.15">
      <c r="A206" s="845" t="s">
        <v>88</v>
      </c>
      <c r="B206" s="496">
        <f>'[2]df04-07'!K75*100</f>
        <v>117.05790410627159</v>
      </c>
      <c r="C206" s="442">
        <f>'[2]df04-07'!L75*100</f>
        <v>112.74942587836456</v>
      </c>
      <c r="D206" s="442" t="e">
        <f>'[2]df08-12'!#REF!*100</f>
        <v>#REF!</v>
      </c>
      <c r="E206" s="442"/>
      <c r="F206" s="442"/>
      <c r="G206" s="442"/>
      <c r="H206" s="442"/>
      <c r="I206" s="490"/>
      <c r="J206" s="490"/>
      <c r="K206" s="490"/>
      <c r="L206" s="491"/>
      <c r="AC206" s="289"/>
      <c r="AD206" s="289"/>
      <c r="AE206" s="289"/>
      <c r="AF206" s="289"/>
      <c r="AG206" s="289"/>
      <c r="AJ206" s="289"/>
      <c r="AK206" s="289"/>
      <c r="AL206" s="289"/>
      <c r="AM206" s="289"/>
      <c r="AN206" s="289"/>
      <c r="AO206" s="289"/>
      <c r="AP206" s="289"/>
      <c r="AQ206" s="289"/>
      <c r="AR206" s="289"/>
      <c r="AS206" s="289"/>
    </row>
    <row r="207" spans="1:45" ht="33" hidden="1" x14ac:dyDescent="0.15">
      <c r="A207" s="846" t="s">
        <v>89</v>
      </c>
      <c r="B207" s="678"/>
      <c r="C207" s="674"/>
      <c r="D207" s="674"/>
      <c r="E207" s="675"/>
      <c r="F207" s="674"/>
      <c r="G207" s="610"/>
      <c r="H207" s="610"/>
      <c r="I207" s="612"/>
      <c r="J207" s="612"/>
      <c r="K207" s="612"/>
      <c r="L207" s="613"/>
      <c r="AC207" s="289"/>
      <c r="AD207" s="289"/>
      <c r="AE207" s="289"/>
      <c r="AF207" s="289"/>
      <c r="AG207" s="289"/>
      <c r="AJ207" s="289"/>
      <c r="AK207" s="289"/>
      <c r="AL207" s="289"/>
      <c r="AM207" s="289"/>
      <c r="AN207" s="289"/>
      <c r="AO207" s="289"/>
      <c r="AP207" s="289"/>
      <c r="AQ207" s="289"/>
      <c r="AR207" s="289"/>
      <c r="AS207" s="289"/>
    </row>
    <row r="208" spans="1:45" ht="17.25" hidden="1" thickBot="1" x14ac:dyDescent="0.2">
      <c r="A208" s="847" t="s">
        <v>168</v>
      </c>
      <c r="B208" s="848">
        <f>'[2]df04-07'!K65*100</f>
        <v>123.10601944778124</v>
      </c>
      <c r="C208" s="849">
        <f>'[2]df08-12'!C66*100</f>
        <v>103.20616925610264</v>
      </c>
      <c r="D208" s="849">
        <f>'[2]df08-12'!AQ66*100</f>
        <v>106.53134329423781</v>
      </c>
      <c r="E208" s="850">
        <f>'[2]df08-12'!BE66*100</f>
        <v>109.91165851796141</v>
      </c>
      <c r="F208" s="849">
        <f>'[2]df08-12'!BS66*100</f>
        <v>108.6383562651686</v>
      </c>
      <c r="G208" s="849">
        <f>'[2]df08-12'!CG66*100</f>
        <v>105.63442326335111</v>
      </c>
      <c r="H208" s="849">
        <f>'[2]1.df13-18-б'!AU69*100</f>
        <v>104.3282120611905</v>
      </c>
      <c r="I208" s="851">
        <f>'[2]1.df13-18-б'!BK69*100</f>
        <v>105.52392836282911</v>
      </c>
      <c r="J208" s="851">
        <f>'[2]1.df13-18-б'!CA69*100</f>
        <v>104.15088529673291</v>
      </c>
      <c r="K208" s="851">
        <f>'[2]1.df13-18-б'!CP69*100</f>
        <v>104.54015373793473</v>
      </c>
      <c r="L208" s="852">
        <f>'[2]1.df13-18-б'!DF69*100</f>
        <v>104.9374418716267</v>
      </c>
      <c r="AC208" s="289"/>
      <c r="AD208" s="289"/>
      <c r="AE208" s="289"/>
      <c r="AF208" s="289"/>
      <c r="AG208" s="289"/>
      <c r="AJ208" s="289"/>
      <c r="AK208" s="289"/>
      <c r="AL208" s="289"/>
      <c r="AM208" s="289"/>
      <c r="AN208" s="289"/>
      <c r="AO208" s="289"/>
      <c r="AP208" s="289"/>
      <c r="AQ208" s="289"/>
      <c r="AR208" s="289"/>
      <c r="AS208" s="289"/>
    </row>
    <row r="209" spans="1:45" ht="16.5" hidden="1" x14ac:dyDescent="0.15">
      <c r="A209" s="836" t="s">
        <v>91</v>
      </c>
      <c r="B209" s="708">
        <f>'[2]df04-07'!K93*100</f>
        <v>114.63076604347582</v>
      </c>
      <c r="C209" s="705">
        <f>'[2]df08-12'!C93*100</f>
        <v>107.34309013110119</v>
      </c>
      <c r="D209" s="705"/>
      <c r="E209" s="705"/>
      <c r="F209" s="705"/>
      <c r="G209" s="498"/>
      <c r="H209" s="498"/>
      <c r="I209" s="709"/>
      <c r="J209" s="724"/>
      <c r="K209" s="724"/>
      <c r="L209" s="711"/>
      <c r="AC209" s="289"/>
      <c r="AD209" s="289"/>
      <c r="AE209" s="289"/>
      <c r="AF209" s="289"/>
      <c r="AG209" s="289"/>
      <c r="AJ209" s="289"/>
      <c r="AK209" s="289"/>
      <c r="AL209" s="289"/>
      <c r="AM209" s="289"/>
      <c r="AN209" s="289"/>
      <c r="AO209" s="289"/>
      <c r="AP209" s="289"/>
      <c r="AQ209" s="289"/>
      <c r="AR209" s="289"/>
      <c r="AS209" s="289"/>
    </row>
    <row r="210" spans="1:45" ht="17.25" hidden="1" thickBot="1" x14ac:dyDescent="0.2">
      <c r="A210" s="832" t="s">
        <v>92</v>
      </c>
      <c r="B210" s="729"/>
      <c r="C210" s="730"/>
      <c r="D210" s="730"/>
      <c r="E210" s="730"/>
      <c r="F210" s="730"/>
      <c r="G210" s="731"/>
      <c r="H210" s="731"/>
      <c r="I210" s="732"/>
      <c r="J210" s="743"/>
      <c r="K210" s="743"/>
      <c r="L210" s="734"/>
      <c r="AC210" s="289"/>
      <c r="AD210" s="289"/>
      <c r="AE210" s="289"/>
      <c r="AF210" s="289"/>
      <c r="AG210" s="289"/>
      <c r="AJ210" s="289"/>
      <c r="AK210" s="289"/>
      <c r="AL210" s="289"/>
      <c r="AM210" s="289"/>
      <c r="AN210" s="289"/>
      <c r="AO210" s="289"/>
      <c r="AP210" s="289"/>
      <c r="AQ210" s="289"/>
      <c r="AR210" s="289"/>
      <c r="AS210" s="289"/>
    </row>
    <row r="211" spans="1:45" ht="17.25" hidden="1" thickBot="1" x14ac:dyDescent="0.2">
      <c r="A211" s="832" t="s">
        <v>93</v>
      </c>
      <c r="B211" s="729"/>
      <c r="C211" s="674"/>
      <c r="D211" s="674"/>
      <c r="E211" s="674"/>
      <c r="F211" s="674"/>
      <c r="G211" s="610"/>
      <c r="H211" s="610"/>
      <c r="I211" s="612"/>
      <c r="J211" s="612"/>
      <c r="K211" s="612"/>
      <c r="L211" s="613"/>
      <c r="AC211" s="289"/>
      <c r="AD211" s="289"/>
      <c r="AE211" s="289"/>
      <c r="AF211" s="289"/>
      <c r="AG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89"/>
    </row>
    <row r="212" spans="1:45" ht="33" hidden="1" x14ac:dyDescent="0.15">
      <c r="A212" s="853" t="s">
        <v>94</v>
      </c>
      <c r="B212" s="854">
        <f>'[16]1.пч1-СPI'!B44</f>
        <v>114.12249325549941</v>
      </c>
      <c r="C212" s="854">
        <f>'[16]1.пч1-СPI'!C44</f>
        <v>111.65603783366993</v>
      </c>
      <c r="D212" s="854">
        <f>'[16]1.пч1-СPI'!D44</f>
        <v>106.84207074595733</v>
      </c>
      <c r="E212" s="854">
        <f>'[16]1.пч1-СPI'!E44</f>
        <v>108.41115670476287</v>
      </c>
      <c r="F212" s="854">
        <f>'[16]1.пч1-СPI'!F45</f>
        <v>104.97042140545582</v>
      </c>
      <c r="G212" s="854">
        <f>'[16]1.пч1-СPI'!G44</f>
        <v>106.76736498696356</v>
      </c>
      <c r="H212" s="855">
        <f>'[16]1.пч1-СPI'!H44</f>
        <v>107.83615689932408</v>
      </c>
      <c r="I212" s="856">
        <f>'[16]1.пч1-СPI'!I44</f>
        <v>115.53329840396329</v>
      </c>
      <c r="J212" s="856">
        <f>'[16]1.пч1-СPI'!J44</f>
        <v>107.1209191927522</v>
      </c>
      <c r="K212" s="856">
        <f>'[16]1.пч1-СPI'!K45</f>
        <v>105.01894704835773</v>
      </c>
      <c r="L212" s="854">
        <f>'[16]1.пч1-СPI'!L44</f>
        <v>104.01367426142389</v>
      </c>
      <c r="AC212" s="289"/>
      <c r="AD212" s="289"/>
      <c r="AE212" s="289"/>
      <c r="AF212" s="289"/>
      <c r="AG212" s="289"/>
      <c r="AJ212" s="289"/>
      <c r="AK212" s="289"/>
      <c r="AL212" s="289"/>
      <c r="AM212" s="289"/>
      <c r="AN212" s="289"/>
      <c r="AO212" s="289"/>
      <c r="AP212" s="289"/>
      <c r="AQ212" s="289"/>
      <c r="AR212" s="289"/>
      <c r="AS212" s="289"/>
    </row>
    <row r="213" spans="1:45" ht="24" hidden="1" customHeight="1" x14ac:dyDescent="0.25">
      <c r="A213" s="857" t="s">
        <v>95</v>
      </c>
      <c r="B213" s="781">
        <f>'[16]1.пч1-СPI'!B45</f>
        <v>113.96373532806724</v>
      </c>
      <c r="C213" s="781">
        <f>'[16]1.пч1-СPI'!C45</f>
        <v>110.68869444879049</v>
      </c>
      <c r="D213" s="781">
        <f>'[16]1.пч1-СPI'!D45</f>
        <v>106.33213274240492</v>
      </c>
      <c r="E213" s="781">
        <f>'[16]1.пч1-СPI'!E45</f>
        <v>108.38725796041986</v>
      </c>
      <c r="F213" s="781">
        <f>'[16]1.пч1-СPI'!F45</f>
        <v>104.97042140545582</v>
      </c>
      <c r="G213" s="781">
        <f>'[16]1.пч1-СPI'!G45</f>
        <v>106.31525253595242</v>
      </c>
      <c r="H213" s="781">
        <f>'[16]1.пч1-СPI'!H45</f>
        <v>107.74197240998484</v>
      </c>
      <c r="I213" s="858">
        <f>'[16]1.пч1-СPI'!I45</f>
        <v>116.59431547441577</v>
      </c>
      <c r="J213" s="858">
        <f>'[16]1.пч1-СPI'!J45</f>
        <v>107.16262005449708</v>
      </c>
      <c r="K213" s="858">
        <f>'[16]1.пч1-СPI'!K45</f>
        <v>105.01894704835773</v>
      </c>
      <c r="L213" s="782">
        <f>'[16]1.пч1-СPI'!L45</f>
        <v>104.26716262941534</v>
      </c>
      <c r="AC213" s="289"/>
      <c r="AD213" s="289"/>
      <c r="AE213" s="289"/>
      <c r="AF213" s="289"/>
      <c r="AG213" s="289"/>
      <c r="AJ213" s="289"/>
      <c r="AK213" s="289"/>
      <c r="AL213" s="289"/>
      <c r="AM213" s="289"/>
      <c r="AN213" s="289"/>
      <c r="AO213" s="289"/>
      <c r="AP213" s="289"/>
      <c r="AQ213" s="289"/>
      <c r="AR213" s="289"/>
      <c r="AS213" s="289"/>
    </row>
    <row r="214" spans="1:45" ht="24.6" hidden="1" customHeight="1" x14ac:dyDescent="0.25">
      <c r="A214" s="859" t="s">
        <v>96</v>
      </c>
      <c r="B214" s="860">
        <f>'[16]1.пч1-СPI'!B51</f>
        <v>114.54045232398475</v>
      </c>
      <c r="C214" s="860">
        <f>'[16]1.пч1-СPI'!C51</f>
        <v>114.51453139439469</v>
      </c>
      <c r="D214" s="860">
        <f>'[16]1.пч1-СPI'!D51</f>
        <v>108.30708946764949</v>
      </c>
      <c r="E214" s="860">
        <f>'[16]1.пч1-СPI'!E51</f>
        <v>108.4362269183658</v>
      </c>
      <c r="F214" s="860">
        <f>'[16]1.пч1-СPI'!F51</f>
        <v>105.40523129814309</v>
      </c>
      <c r="G214" s="860">
        <f>'[16]1.пч1-СPI'!G51</f>
        <v>108.0944046529706</v>
      </c>
      <c r="H214" s="860">
        <f>'[16]1.пч1-СPI'!H51</f>
        <v>108.10915426747196</v>
      </c>
      <c r="I214" s="861">
        <f>'[16]1.пч1-СPI'!I51</f>
        <v>112.43668293237886</v>
      </c>
      <c r="J214" s="861">
        <f>'[16]1.пч1-СPI'!J51</f>
        <v>106.99732252007746</v>
      </c>
      <c r="K214" s="861">
        <f>'[16]1.пч1-СPI'!K51</f>
        <v>103.06053603737186</v>
      </c>
      <c r="L214" s="862">
        <f>'[16]1.пч1-СPI'!L51</f>
        <v>103.22306182656958</v>
      </c>
      <c r="AC214" s="289"/>
      <c r="AD214" s="289"/>
      <c r="AE214" s="289"/>
      <c r="AF214" s="289"/>
      <c r="AG214" s="289"/>
      <c r="AJ214" s="289"/>
      <c r="AK214" s="289"/>
      <c r="AL214" s="289"/>
      <c r="AM214" s="289"/>
      <c r="AN214" s="289"/>
      <c r="AO214" s="289"/>
      <c r="AP214" s="289"/>
      <c r="AQ214" s="289"/>
      <c r="AR214" s="289"/>
      <c r="AS214" s="289"/>
    </row>
    <row r="215" spans="1:45" hidden="1" x14ac:dyDescent="0.15">
      <c r="A215" s="289"/>
      <c r="AC215" s="289"/>
      <c r="AD215" s="289"/>
      <c r="AE215" s="289"/>
      <c r="AF215" s="289"/>
      <c r="AG215" s="289"/>
      <c r="AJ215" s="289"/>
      <c r="AK215" s="289"/>
      <c r="AL215" s="289"/>
      <c r="AM215" s="289"/>
      <c r="AN215" s="289"/>
      <c r="AO215" s="289"/>
      <c r="AP215" s="289"/>
      <c r="AQ215" s="289"/>
      <c r="AR215" s="289"/>
      <c r="AS215" s="289"/>
    </row>
    <row r="216" spans="1:45" hidden="1" x14ac:dyDescent="0.15">
      <c r="A216" s="289"/>
      <c r="AC216" s="289"/>
      <c r="AD216" s="289"/>
      <c r="AE216" s="289"/>
      <c r="AF216" s="289"/>
      <c r="AG216" s="289"/>
      <c r="AJ216" s="289"/>
      <c r="AK216" s="289"/>
      <c r="AL216" s="289"/>
      <c r="AM216" s="289"/>
      <c r="AN216" s="289"/>
      <c r="AO216" s="289"/>
      <c r="AP216" s="289"/>
      <c r="AQ216" s="289"/>
      <c r="AR216" s="289"/>
      <c r="AS216" s="289"/>
    </row>
    <row r="217" spans="1:45" hidden="1" x14ac:dyDescent="0.15">
      <c r="A217" s="289"/>
      <c r="AC217" s="289"/>
      <c r="AD217" s="289"/>
      <c r="AE217" s="289"/>
      <c r="AF217" s="289"/>
      <c r="AG217" s="289"/>
      <c r="AJ217" s="289"/>
      <c r="AK217" s="289"/>
      <c r="AL217" s="289"/>
      <c r="AM217" s="289"/>
      <c r="AN217" s="289"/>
      <c r="AO217" s="289"/>
      <c r="AP217" s="289"/>
      <c r="AQ217" s="289"/>
      <c r="AR217" s="289"/>
      <c r="AS217" s="289"/>
    </row>
    <row r="218" spans="1:45" hidden="1" x14ac:dyDescent="0.15">
      <c r="A218" s="289"/>
      <c r="AC218" s="289"/>
      <c r="AD218" s="289"/>
      <c r="AE218" s="289"/>
      <c r="AF218" s="289"/>
      <c r="AG218" s="289"/>
      <c r="AJ218" s="289"/>
      <c r="AK218" s="289"/>
      <c r="AL218" s="289"/>
      <c r="AM218" s="289"/>
      <c r="AN218" s="289"/>
      <c r="AO218" s="289"/>
      <c r="AP218" s="289"/>
      <c r="AQ218" s="289"/>
      <c r="AR218" s="289"/>
      <c r="AS218" s="289"/>
    </row>
    <row r="219" spans="1:45" hidden="1" x14ac:dyDescent="0.15">
      <c r="A219" s="289"/>
      <c r="AC219" s="289"/>
      <c r="AD219" s="289"/>
      <c r="AE219" s="289"/>
      <c r="AF219" s="289"/>
      <c r="AG219" s="289"/>
      <c r="AJ219" s="289"/>
      <c r="AK219" s="289"/>
      <c r="AL219" s="289"/>
      <c r="AM219" s="289"/>
      <c r="AN219" s="289"/>
      <c r="AO219" s="289"/>
      <c r="AP219" s="289"/>
      <c r="AQ219" s="289"/>
      <c r="AR219" s="289"/>
      <c r="AS219" s="289"/>
    </row>
    <row r="220" spans="1:45" hidden="1" x14ac:dyDescent="0.15">
      <c r="A220" s="289"/>
      <c r="I220" s="863" t="s">
        <v>169</v>
      </c>
      <c r="J220" s="863"/>
      <c r="K220" s="863"/>
      <c r="AC220" s="289"/>
      <c r="AD220" s="289"/>
      <c r="AE220" s="289"/>
      <c r="AF220" s="289"/>
      <c r="AG220" s="289"/>
      <c r="AJ220" s="289"/>
      <c r="AK220" s="289"/>
      <c r="AL220" s="289"/>
      <c r="AM220" s="289"/>
      <c r="AN220" s="289"/>
      <c r="AO220" s="289"/>
      <c r="AP220" s="289"/>
      <c r="AQ220" s="289"/>
      <c r="AR220" s="289"/>
      <c r="AS220" s="289"/>
    </row>
    <row r="221" spans="1:45" hidden="1" x14ac:dyDescent="0.15">
      <c r="A221" s="289"/>
      <c r="AC221" s="289"/>
      <c r="AD221" s="289"/>
      <c r="AE221" s="289"/>
      <c r="AF221" s="289"/>
      <c r="AG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</row>
    <row r="222" spans="1:45" hidden="1" x14ac:dyDescent="0.15">
      <c r="A222" s="289"/>
      <c r="AC222" s="289"/>
      <c r="AD222" s="289"/>
      <c r="AE222" s="289"/>
      <c r="AF222" s="289"/>
      <c r="AG222" s="289"/>
      <c r="AJ222" s="289"/>
      <c r="AK222" s="289"/>
      <c r="AL222" s="289"/>
      <c r="AM222" s="289"/>
      <c r="AN222" s="289"/>
      <c r="AO222" s="289"/>
      <c r="AP222" s="289"/>
      <c r="AQ222" s="289"/>
      <c r="AR222" s="289"/>
      <c r="AS222" s="289"/>
    </row>
    <row r="223" spans="1:45" hidden="1" x14ac:dyDescent="0.15">
      <c r="A223" s="289"/>
      <c r="AC223" s="289"/>
      <c r="AD223" s="289"/>
      <c r="AE223" s="289"/>
      <c r="AF223" s="289"/>
      <c r="AG223" s="289"/>
      <c r="AJ223" s="289"/>
      <c r="AK223" s="289"/>
      <c r="AL223" s="289"/>
      <c r="AM223" s="289"/>
      <c r="AN223" s="289"/>
      <c r="AO223" s="289"/>
      <c r="AP223" s="289"/>
      <c r="AQ223" s="289"/>
      <c r="AR223" s="289"/>
      <c r="AS223" s="289"/>
    </row>
    <row r="224" spans="1:45" hidden="1" x14ac:dyDescent="0.15">
      <c r="A224" s="289"/>
      <c r="AC224" s="289"/>
      <c r="AD224" s="289"/>
      <c r="AE224" s="289"/>
      <c r="AF224" s="289"/>
      <c r="AG224" s="289"/>
      <c r="AJ224" s="289"/>
      <c r="AK224" s="289"/>
      <c r="AL224" s="289"/>
      <c r="AM224" s="289"/>
      <c r="AN224" s="289"/>
      <c r="AO224" s="289"/>
      <c r="AP224" s="289"/>
      <c r="AQ224" s="289"/>
      <c r="AR224" s="289"/>
      <c r="AS224" s="289"/>
    </row>
    <row r="225" spans="1:45" hidden="1" x14ac:dyDescent="0.15">
      <c r="A225" s="289"/>
      <c r="AC225" s="289"/>
      <c r="AD225" s="289"/>
      <c r="AE225" s="289"/>
      <c r="AF225" s="289"/>
      <c r="AG225" s="289"/>
      <c r="AJ225" s="289"/>
      <c r="AK225" s="289"/>
      <c r="AL225" s="289"/>
      <c r="AM225" s="289"/>
      <c r="AN225" s="289"/>
      <c r="AO225" s="289"/>
      <c r="AP225" s="289"/>
      <c r="AQ225" s="289"/>
      <c r="AR225" s="289"/>
      <c r="AS225" s="289"/>
    </row>
    <row r="226" spans="1:45" hidden="1" x14ac:dyDescent="0.15">
      <c r="A226" s="289"/>
      <c r="AC226" s="289"/>
      <c r="AD226" s="289"/>
      <c r="AE226" s="289"/>
      <c r="AF226" s="289"/>
      <c r="AG226" s="289"/>
      <c r="AJ226" s="289"/>
      <c r="AK226" s="289"/>
      <c r="AL226" s="289"/>
      <c r="AM226" s="289"/>
      <c r="AN226" s="289"/>
      <c r="AO226" s="289"/>
      <c r="AP226" s="289"/>
      <c r="AQ226" s="289"/>
      <c r="AR226" s="289"/>
      <c r="AS226" s="289"/>
    </row>
    <row r="227" spans="1:45" hidden="1" x14ac:dyDescent="0.15">
      <c r="A227" s="289"/>
      <c r="AC227" s="289"/>
      <c r="AD227" s="289"/>
      <c r="AE227" s="289"/>
      <c r="AF227" s="289"/>
      <c r="AG227" s="289"/>
      <c r="AJ227" s="289"/>
      <c r="AK227" s="289"/>
      <c r="AL227" s="289"/>
      <c r="AM227" s="289"/>
      <c r="AN227" s="289"/>
      <c r="AO227" s="289"/>
      <c r="AP227" s="289"/>
      <c r="AQ227" s="289"/>
      <c r="AR227" s="289"/>
      <c r="AS227" s="289"/>
    </row>
    <row r="228" spans="1:45" hidden="1" x14ac:dyDescent="0.15">
      <c r="A228" s="289"/>
      <c r="AC228" s="289"/>
      <c r="AD228" s="289"/>
      <c r="AE228" s="289"/>
      <c r="AF228" s="289"/>
      <c r="AG228" s="289"/>
      <c r="AJ228" s="289"/>
      <c r="AK228" s="289"/>
      <c r="AL228" s="289"/>
      <c r="AM228" s="289"/>
      <c r="AN228" s="289"/>
      <c r="AO228" s="289"/>
      <c r="AP228" s="289"/>
      <c r="AQ228" s="289"/>
      <c r="AR228" s="289"/>
      <c r="AS228" s="289"/>
    </row>
    <row r="229" spans="1:45" hidden="1" x14ac:dyDescent="0.15">
      <c r="A229" s="289"/>
      <c r="AC229" s="289"/>
      <c r="AD229" s="289"/>
      <c r="AE229" s="289"/>
      <c r="AF229" s="289"/>
      <c r="AG229" s="289"/>
      <c r="AJ229" s="289"/>
      <c r="AK229" s="289"/>
      <c r="AL229" s="289"/>
      <c r="AM229" s="289"/>
      <c r="AN229" s="289"/>
      <c r="AO229" s="289"/>
      <c r="AP229" s="289"/>
      <c r="AQ229" s="289"/>
      <c r="AR229" s="289"/>
      <c r="AS229" s="289"/>
    </row>
    <row r="230" spans="1:45" hidden="1" x14ac:dyDescent="0.15">
      <c r="A230" s="289"/>
      <c r="AC230" s="289"/>
      <c r="AD230" s="289"/>
      <c r="AE230" s="289"/>
      <c r="AF230" s="289"/>
      <c r="AG230" s="289"/>
      <c r="AJ230" s="289"/>
      <c r="AK230" s="289"/>
      <c r="AL230" s="289"/>
      <c r="AM230" s="289"/>
      <c r="AN230" s="289"/>
      <c r="AO230" s="289"/>
      <c r="AP230" s="289"/>
      <c r="AQ230" s="289"/>
      <c r="AR230" s="289"/>
      <c r="AS230" s="289"/>
    </row>
    <row r="231" spans="1:45" hidden="1" x14ac:dyDescent="0.15">
      <c r="A231" s="289"/>
      <c r="AC231" s="289"/>
      <c r="AD231" s="289"/>
      <c r="AE231" s="289"/>
      <c r="AF231" s="289"/>
      <c r="AG231" s="289"/>
      <c r="AJ231" s="289"/>
      <c r="AK231" s="289"/>
      <c r="AL231" s="289"/>
      <c r="AM231" s="289"/>
      <c r="AN231" s="289"/>
      <c r="AO231" s="289"/>
      <c r="AP231" s="289"/>
      <c r="AQ231" s="289"/>
      <c r="AR231" s="289"/>
      <c r="AS231" s="289"/>
    </row>
    <row r="232" spans="1:45" hidden="1" x14ac:dyDescent="0.15">
      <c r="A232" s="289"/>
      <c r="AC232" s="289"/>
      <c r="AD232" s="289"/>
      <c r="AE232" s="289"/>
      <c r="AF232" s="289"/>
      <c r="AG232" s="289"/>
      <c r="AJ232" s="289"/>
      <c r="AK232" s="289"/>
      <c r="AL232" s="289"/>
      <c r="AM232" s="289"/>
      <c r="AN232" s="289"/>
      <c r="AO232" s="289"/>
      <c r="AP232" s="289"/>
      <c r="AQ232" s="289"/>
      <c r="AR232" s="289"/>
      <c r="AS232" s="289"/>
    </row>
    <row r="233" spans="1:45" hidden="1" x14ac:dyDescent="0.15">
      <c r="A233" s="289"/>
      <c r="AC233" s="289"/>
      <c r="AD233" s="289"/>
      <c r="AE233" s="289"/>
      <c r="AF233" s="289"/>
      <c r="AG233" s="289"/>
      <c r="AJ233" s="289"/>
      <c r="AK233" s="289"/>
      <c r="AL233" s="289"/>
      <c r="AM233" s="289"/>
      <c r="AN233" s="289"/>
      <c r="AO233" s="289"/>
      <c r="AP233" s="289"/>
      <c r="AQ233" s="289"/>
      <c r="AR233" s="289"/>
      <c r="AS233" s="289"/>
    </row>
    <row r="234" spans="1:45" hidden="1" x14ac:dyDescent="0.15">
      <c r="A234" s="289"/>
      <c r="AC234" s="289"/>
      <c r="AD234" s="289"/>
      <c r="AE234" s="289"/>
      <c r="AF234" s="289"/>
      <c r="AG234" s="289"/>
      <c r="AJ234" s="289"/>
      <c r="AK234" s="289"/>
      <c r="AL234" s="289"/>
      <c r="AM234" s="289"/>
      <c r="AN234" s="289"/>
      <c r="AO234" s="289"/>
      <c r="AP234" s="289"/>
      <c r="AQ234" s="289"/>
      <c r="AR234" s="289"/>
      <c r="AS234" s="289"/>
    </row>
    <row r="235" spans="1:45" hidden="1" x14ac:dyDescent="0.15">
      <c r="A235" s="289"/>
      <c r="AC235" s="289"/>
      <c r="AD235" s="289"/>
      <c r="AE235" s="289"/>
      <c r="AF235" s="289"/>
      <c r="AG235" s="289"/>
      <c r="AJ235" s="289"/>
      <c r="AK235" s="289"/>
      <c r="AL235" s="289"/>
      <c r="AM235" s="289"/>
      <c r="AN235" s="289"/>
      <c r="AO235" s="289"/>
      <c r="AP235" s="289"/>
      <c r="AQ235" s="289"/>
      <c r="AR235" s="289"/>
      <c r="AS235" s="289"/>
    </row>
    <row r="236" spans="1:45" hidden="1" x14ac:dyDescent="0.15">
      <c r="A236" s="289"/>
      <c r="AC236" s="289"/>
      <c r="AD236" s="289"/>
      <c r="AE236" s="289"/>
      <c r="AF236" s="289"/>
      <c r="AG236" s="289"/>
      <c r="AJ236" s="289"/>
      <c r="AK236" s="289"/>
      <c r="AL236" s="289"/>
      <c r="AM236" s="289"/>
      <c r="AN236" s="289"/>
      <c r="AO236" s="289"/>
      <c r="AP236" s="289"/>
      <c r="AQ236" s="289"/>
      <c r="AR236" s="289"/>
      <c r="AS236" s="289"/>
    </row>
    <row r="237" spans="1:45" hidden="1" x14ac:dyDescent="0.15">
      <c r="A237" s="289"/>
      <c r="AC237" s="289"/>
      <c r="AD237" s="289"/>
      <c r="AE237" s="289"/>
      <c r="AF237" s="289"/>
      <c r="AG237" s="289"/>
      <c r="AJ237" s="289"/>
      <c r="AK237" s="289"/>
      <c r="AL237" s="289"/>
      <c r="AM237" s="289"/>
      <c r="AN237" s="289"/>
      <c r="AO237" s="289"/>
      <c r="AP237" s="289"/>
      <c r="AQ237" s="289"/>
      <c r="AR237" s="289"/>
      <c r="AS237" s="289"/>
    </row>
    <row r="238" spans="1:45" hidden="1" x14ac:dyDescent="0.15">
      <c r="A238" s="289"/>
      <c r="AC238" s="289"/>
      <c r="AD238" s="289"/>
      <c r="AE238" s="289"/>
      <c r="AF238" s="289"/>
      <c r="AG238" s="289"/>
      <c r="AJ238" s="289"/>
      <c r="AK238" s="289"/>
      <c r="AL238" s="289"/>
      <c r="AM238" s="289"/>
      <c r="AN238" s="289"/>
      <c r="AO238" s="289"/>
      <c r="AP238" s="289"/>
      <c r="AQ238" s="289"/>
      <c r="AR238" s="289"/>
      <c r="AS238" s="289"/>
    </row>
    <row r="239" spans="1:45" hidden="1" x14ac:dyDescent="0.15">
      <c r="A239" s="289"/>
      <c r="AC239" s="289"/>
      <c r="AD239" s="289"/>
      <c r="AE239" s="289"/>
      <c r="AF239" s="289"/>
      <c r="AG239" s="289"/>
      <c r="AJ239" s="289"/>
      <c r="AK239" s="289"/>
      <c r="AL239" s="289"/>
      <c r="AM239" s="289"/>
      <c r="AN239" s="289"/>
      <c r="AO239" s="289"/>
      <c r="AP239" s="289"/>
      <c r="AQ239" s="289"/>
      <c r="AR239" s="289"/>
      <c r="AS239" s="289"/>
    </row>
    <row r="240" spans="1:45" hidden="1" x14ac:dyDescent="0.15">
      <c r="A240" s="289"/>
      <c r="AC240" s="289"/>
      <c r="AD240" s="289"/>
      <c r="AE240" s="289"/>
      <c r="AF240" s="289"/>
      <c r="AG240" s="289"/>
      <c r="AJ240" s="289"/>
      <c r="AK240" s="289"/>
      <c r="AL240" s="289"/>
      <c r="AM240" s="289"/>
      <c r="AN240" s="289"/>
      <c r="AO240" s="289"/>
      <c r="AP240" s="289"/>
      <c r="AQ240" s="289"/>
      <c r="AR240" s="289"/>
      <c r="AS240" s="289"/>
    </row>
    <row r="241" spans="1:45" hidden="1" x14ac:dyDescent="0.15">
      <c r="A241" s="289"/>
      <c r="AC241" s="289"/>
      <c r="AD241" s="289"/>
      <c r="AE241" s="289"/>
      <c r="AF241" s="289"/>
      <c r="AG241" s="289"/>
      <c r="AJ241" s="289"/>
      <c r="AK241" s="289"/>
      <c r="AL241" s="289"/>
      <c r="AM241" s="289"/>
      <c r="AN241" s="289"/>
      <c r="AO241" s="289"/>
      <c r="AP241" s="289"/>
      <c r="AQ241" s="289"/>
      <c r="AR241" s="289"/>
      <c r="AS241" s="289"/>
    </row>
    <row r="242" spans="1:45" hidden="1" x14ac:dyDescent="0.15">
      <c r="A242" s="289"/>
      <c r="AC242" s="289"/>
      <c r="AD242" s="289"/>
      <c r="AE242" s="289"/>
      <c r="AF242" s="289"/>
      <c r="AG242" s="289"/>
      <c r="AJ242" s="289"/>
      <c r="AK242" s="289"/>
      <c r="AL242" s="289"/>
      <c r="AM242" s="289"/>
      <c r="AN242" s="289"/>
      <c r="AO242" s="289"/>
      <c r="AP242" s="289"/>
      <c r="AQ242" s="289"/>
      <c r="AR242" s="289"/>
      <c r="AS242" s="289"/>
    </row>
    <row r="243" spans="1:45" hidden="1" x14ac:dyDescent="0.15">
      <c r="A243" s="289"/>
      <c r="AC243" s="289"/>
      <c r="AD243" s="289"/>
      <c r="AE243" s="289"/>
      <c r="AF243" s="289"/>
      <c r="AG243" s="289"/>
      <c r="AJ243" s="289"/>
      <c r="AK243" s="289"/>
      <c r="AL243" s="289"/>
      <c r="AM243" s="289"/>
      <c r="AN243" s="289"/>
      <c r="AO243" s="289"/>
      <c r="AP243" s="289"/>
      <c r="AQ243" s="289"/>
      <c r="AR243" s="289"/>
      <c r="AS243" s="289"/>
    </row>
    <row r="244" spans="1:45" hidden="1" x14ac:dyDescent="0.15">
      <c r="A244" s="289"/>
      <c r="AC244" s="289"/>
      <c r="AD244" s="289"/>
      <c r="AE244" s="289"/>
      <c r="AF244" s="289"/>
      <c r="AG244" s="289"/>
      <c r="AJ244" s="289"/>
      <c r="AK244" s="289"/>
      <c r="AL244" s="289"/>
      <c r="AM244" s="289"/>
      <c r="AN244" s="289"/>
      <c r="AO244" s="289"/>
      <c r="AP244" s="289"/>
      <c r="AQ244" s="289"/>
      <c r="AR244" s="289"/>
      <c r="AS244" s="289"/>
    </row>
    <row r="245" spans="1:45" hidden="1" x14ac:dyDescent="0.15">
      <c r="A245" s="289"/>
      <c r="AC245" s="289"/>
      <c r="AD245" s="289"/>
      <c r="AE245" s="289"/>
      <c r="AF245" s="289"/>
      <c r="AG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</row>
    <row r="246" spans="1:45" hidden="1" x14ac:dyDescent="0.15">
      <c r="A246" s="289"/>
      <c r="AC246" s="289"/>
      <c r="AD246" s="289"/>
      <c r="AE246" s="289"/>
      <c r="AF246" s="289"/>
      <c r="AG246" s="289"/>
      <c r="AJ246" s="289"/>
      <c r="AK246" s="289"/>
      <c r="AL246" s="289"/>
      <c r="AM246" s="289"/>
      <c r="AN246" s="289"/>
      <c r="AO246" s="289"/>
      <c r="AP246" s="289"/>
      <c r="AQ246" s="289"/>
      <c r="AR246" s="289"/>
      <c r="AS246" s="289"/>
    </row>
    <row r="247" spans="1:45" hidden="1" x14ac:dyDescent="0.15">
      <c r="A247" s="289"/>
      <c r="AC247" s="289"/>
      <c r="AD247" s="289"/>
      <c r="AE247" s="289"/>
      <c r="AF247" s="289"/>
      <c r="AG247" s="289"/>
      <c r="AJ247" s="289"/>
      <c r="AK247" s="289"/>
      <c r="AL247" s="289"/>
      <c r="AM247" s="289"/>
      <c r="AN247" s="289"/>
      <c r="AO247" s="289"/>
      <c r="AP247" s="289"/>
      <c r="AQ247" s="289"/>
      <c r="AR247" s="289"/>
      <c r="AS247" s="289"/>
    </row>
    <row r="248" spans="1:45" hidden="1" x14ac:dyDescent="0.15">
      <c r="A248" s="289"/>
      <c r="AC248" s="289"/>
      <c r="AD248" s="289"/>
      <c r="AE248" s="289"/>
      <c r="AF248" s="289"/>
      <c r="AG248" s="289"/>
      <c r="AJ248" s="289"/>
      <c r="AK248" s="289"/>
      <c r="AL248" s="289"/>
      <c r="AM248" s="289"/>
      <c r="AN248" s="289"/>
      <c r="AO248" s="289"/>
      <c r="AP248" s="289"/>
      <c r="AQ248" s="289"/>
      <c r="AR248" s="289"/>
      <c r="AS248" s="289"/>
    </row>
    <row r="249" spans="1:45" hidden="1" x14ac:dyDescent="0.15">
      <c r="A249" s="289"/>
      <c r="AC249" s="289"/>
      <c r="AD249" s="289"/>
      <c r="AE249" s="289"/>
      <c r="AF249" s="289"/>
      <c r="AG249" s="289"/>
      <c r="AJ249" s="289"/>
      <c r="AK249" s="289"/>
      <c r="AL249" s="289"/>
      <c r="AM249" s="289"/>
      <c r="AN249" s="289"/>
      <c r="AO249" s="289"/>
      <c r="AP249" s="289"/>
      <c r="AQ249" s="289"/>
      <c r="AR249" s="289"/>
      <c r="AS249" s="289"/>
    </row>
    <row r="250" spans="1:45" hidden="1" x14ac:dyDescent="0.15">
      <c r="A250" s="289"/>
      <c r="AC250" s="289"/>
      <c r="AD250" s="289"/>
      <c r="AE250" s="289"/>
      <c r="AF250" s="289"/>
      <c r="AG250" s="289"/>
      <c r="AJ250" s="289"/>
      <c r="AK250" s="289"/>
      <c r="AL250" s="289"/>
      <c r="AM250" s="289"/>
      <c r="AN250" s="289"/>
      <c r="AO250" s="289"/>
      <c r="AP250" s="289"/>
      <c r="AQ250" s="289"/>
      <c r="AR250" s="289"/>
      <c r="AS250" s="289"/>
    </row>
    <row r="251" spans="1:45" hidden="1" x14ac:dyDescent="0.15">
      <c r="A251" s="289"/>
      <c r="AC251" s="289"/>
      <c r="AD251" s="289"/>
      <c r="AE251" s="289"/>
      <c r="AF251" s="289"/>
      <c r="AG251" s="289"/>
      <c r="AJ251" s="289"/>
      <c r="AK251" s="289"/>
      <c r="AL251" s="289"/>
      <c r="AM251" s="289"/>
      <c r="AN251" s="289"/>
      <c r="AO251" s="289"/>
      <c r="AP251" s="289"/>
      <c r="AQ251" s="289"/>
      <c r="AR251" s="289"/>
      <c r="AS251" s="289"/>
    </row>
    <row r="252" spans="1:45" hidden="1" x14ac:dyDescent="0.15">
      <c r="A252" s="289"/>
      <c r="AC252" s="289"/>
      <c r="AD252" s="289"/>
      <c r="AE252" s="289"/>
      <c r="AF252" s="289"/>
      <c r="AG252" s="289"/>
      <c r="AJ252" s="289"/>
      <c r="AK252" s="289"/>
      <c r="AL252" s="289"/>
      <c r="AM252" s="289"/>
      <c r="AN252" s="289"/>
      <c r="AO252" s="289"/>
      <c r="AP252" s="289"/>
      <c r="AQ252" s="289"/>
      <c r="AR252" s="289"/>
      <c r="AS252" s="289"/>
    </row>
    <row r="253" spans="1:45" hidden="1" x14ac:dyDescent="0.15">
      <c r="A253" s="289"/>
      <c r="AC253" s="289"/>
      <c r="AD253" s="289"/>
      <c r="AE253" s="289"/>
      <c r="AF253" s="289"/>
      <c r="AG253" s="289"/>
      <c r="AJ253" s="289"/>
      <c r="AK253" s="289"/>
      <c r="AL253" s="289"/>
      <c r="AM253" s="289"/>
      <c r="AN253" s="289"/>
      <c r="AO253" s="289"/>
      <c r="AP253" s="289"/>
      <c r="AQ253" s="289"/>
      <c r="AR253" s="289"/>
      <c r="AS253" s="289"/>
    </row>
    <row r="254" spans="1:45" hidden="1" x14ac:dyDescent="0.15">
      <c r="A254" s="289"/>
      <c r="AC254" s="289"/>
      <c r="AD254" s="289"/>
      <c r="AE254" s="289"/>
      <c r="AF254" s="289"/>
      <c r="AG254" s="289"/>
      <c r="AJ254" s="289"/>
      <c r="AK254" s="289"/>
      <c r="AL254" s="289"/>
      <c r="AM254" s="289"/>
      <c r="AN254" s="289"/>
      <c r="AO254" s="289"/>
      <c r="AP254" s="289"/>
      <c r="AQ254" s="289"/>
      <c r="AR254" s="289"/>
      <c r="AS254" s="289"/>
    </row>
    <row r="255" spans="1:45" hidden="1" x14ac:dyDescent="0.15">
      <c r="A255" s="289"/>
      <c r="AC255" s="289"/>
      <c r="AD255" s="289"/>
      <c r="AE255" s="289"/>
      <c r="AF255" s="289"/>
      <c r="AG255" s="289"/>
      <c r="AJ255" s="289"/>
      <c r="AK255" s="289"/>
      <c r="AL255" s="289"/>
      <c r="AM255" s="289"/>
      <c r="AN255" s="289"/>
      <c r="AO255" s="289"/>
      <c r="AP255" s="289"/>
      <c r="AQ255" s="289"/>
      <c r="AR255" s="289"/>
      <c r="AS255" s="289"/>
    </row>
    <row r="256" spans="1:45" hidden="1" x14ac:dyDescent="0.15">
      <c r="A256" s="289"/>
      <c r="AC256" s="289"/>
      <c r="AD256" s="289"/>
      <c r="AE256" s="289"/>
      <c r="AF256" s="289"/>
      <c r="AG256" s="289"/>
      <c r="AJ256" s="289"/>
      <c r="AK256" s="289"/>
      <c r="AL256" s="289"/>
      <c r="AM256" s="289"/>
      <c r="AN256" s="289"/>
      <c r="AO256" s="289"/>
      <c r="AP256" s="289"/>
      <c r="AQ256" s="289"/>
      <c r="AR256" s="289"/>
      <c r="AS256" s="289"/>
    </row>
    <row r="257" spans="1:45" hidden="1" x14ac:dyDescent="0.15">
      <c r="A257" s="289"/>
      <c r="AC257" s="289"/>
      <c r="AD257" s="289"/>
      <c r="AE257" s="289"/>
      <c r="AF257" s="289"/>
      <c r="AG257" s="289"/>
      <c r="AJ257" s="289"/>
      <c r="AK257" s="289"/>
      <c r="AL257" s="289"/>
      <c r="AM257" s="289"/>
      <c r="AN257" s="289"/>
      <c r="AO257" s="289"/>
      <c r="AP257" s="289"/>
      <c r="AQ257" s="289"/>
      <c r="AR257" s="289"/>
      <c r="AS257" s="289"/>
    </row>
    <row r="258" spans="1:45" hidden="1" x14ac:dyDescent="0.15">
      <c r="A258" s="289"/>
      <c r="AC258" s="289"/>
      <c r="AD258" s="289"/>
      <c r="AE258" s="289"/>
      <c r="AF258" s="289"/>
      <c r="AG258" s="289"/>
      <c r="AJ258" s="289"/>
      <c r="AK258" s="289"/>
      <c r="AL258" s="289"/>
      <c r="AM258" s="289"/>
      <c r="AN258" s="289"/>
      <c r="AO258" s="289"/>
      <c r="AP258" s="289"/>
      <c r="AQ258" s="289"/>
      <c r="AR258" s="289"/>
      <c r="AS258" s="289"/>
    </row>
    <row r="259" spans="1:45" hidden="1" x14ac:dyDescent="0.15">
      <c r="A259" s="289"/>
      <c r="AC259" s="289"/>
      <c r="AD259" s="289"/>
      <c r="AE259" s="289"/>
      <c r="AF259" s="289"/>
      <c r="AG259" s="289"/>
      <c r="AJ259" s="289"/>
      <c r="AK259" s="289"/>
      <c r="AL259" s="289"/>
      <c r="AM259" s="289"/>
      <c r="AN259" s="289"/>
      <c r="AO259" s="289"/>
      <c r="AP259" s="289"/>
      <c r="AQ259" s="289"/>
      <c r="AR259" s="289"/>
      <c r="AS259" s="289"/>
    </row>
    <row r="260" spans="1:45" hidden="1" x14ac:dyDescent="0.15">
      <c r="A260" s="289"/>
      <c r="AC260" s="289"/>
      <c r="AD260" s="289"/>
      <c r="AE260" s="289"/>
      <c r="AF260" s="289"/>
      <c r="AG260" s="289"/>
      <c r="AJ260" s="289"/>
      <c r="AK260" s="289"/>
      <c r="AL260" s="289"/>
      <c r="AM260" s="289"/>
      <c r="AN260" s="289"/>
      <c r="AO260" s="289"/>
      <c r="AP260" s="289"/>
      <c r="AQ260" s="289"/>
      <c r="AR260" s="289"/>
      <c r="AS260" s="289"/>
    </row>
    <row r="261" spans="1:45" hidden="1" x14ac:dyDescent="0.15">
      <c r="A261" s="289"/>
      <c r="AC261" s="289"/>
      <c r="AD261" s="289"/>
      <c r="AE261" s="289"/>
      <c r="AF261" s="289"/>
      <c r="AG261" s="289"/>
      <c r="AJ261" s="289"/>
      <c r="AK261" s="289"/>
      <c r="AL261" s="289"/>
      <c r="AM261" s="289"/>
      <c r="AN261" s="289"/>
      <c r="AO261" s="289"/>
      <c r="AP261" s="289"/>
      <c r="AQ261" s="289"/>
      <c r="AR261" s="289"/>
      <c r="AS261" s="289"/>
    </row>
    <row r="262" spans="1:45" hidden="1" x14ac:dyDescent="0.15">
      <c r="A262" s="289"/>
      <c r="AC262" s="289"/>
      <c r="AD262" s="289"/>
      <c r="AE262" s="289"/>
      <c r="AF262" s="289"/>
      <c r="AG262" s="289"/>
      <c r="AJ262" s="289"/>
      <c r="AK262" s="289"/>
      <c r="AL262" s="289"/>
      <c r="AM262" s="289"/>
      <c r="AN262" s="289"/>
      <c r="AO262" s="289"/>
      <c r="AP262" s="289"/>
      <c r="AQ262" s="289"/>
      <c r="AR262" s="289"/>
      <c r="AS262" s="289"/>
    </row>
    <row r="263" spans="1:45" hidden="1" x14ac:dyDescent="0.15">
      <c r="A263" s="289"/>
      <c r="AC263" s="289"/>
      <c r="AD263" s="289"/>
      <c r="AE263" s="289"/>
      <c r="AF263" s="289"/>
      <c r="AG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</row>
    <row r="264" spans="1:45" hidden="1" x14ac:dyDescent="0.15">
      <c r="A264" s="289"/>
      <c r="AC264" s="289"/>
      <c r="AD264" s="289"/>
      <c r="AE264" s="289"/>
      <c r="AF264" s="289"/>
      <c r="AG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</row>
    <row r="265" spans="1:45" hidden="1" x14ac:dyDescent="0.15">
      <c r="A265" s="289"/>
      <c r="AC265" s="289"/>
      <c r="AD265" s="289"/>
      <c r="AE265" s="289"/>
      <c r="AF265" s="289"/>
      <c r="AG265" s="289"/>
      <c r="AJ265" s="289"/>
      <c r="AK265" s="289"/>
      <c r="AL265" s="289"/>
      <c r="AM265" s="289"/>
      <c r="AN265" s="289"/>
      <c r="AO265" s="289"/>
      <c r="AP265" s="289"/>
      <c r="AQ265" s="289"/>
      <c r="AR265" s="289"/>
      <c r="AS265" s="289"/>
    </row>
    <row r="266" spans="1:45" hidden="1" x14ac:dyDescent="0.15">
      <c r="A266" s="289"/>
      <c r="AC266" s="289"/>
      <c r="AD266" s="289"/>
      <c r="AE266" s="289"/>
      <c r="AF266" s="289"/>
      <c r="AG266" s="289"/>
      <c r="AJ266" s="289"/>
      <c r="AK266" s="289"/>
      <c r="AL266" s="289"/>
      <c r="AM266" s="289"/>
      <c r="AN266" s="289"/>
      <c r="AO266" s="289"/>
      <c r="AP266" s="289"/>
      <c r="AQ266" s="289"/>
      <c r="AR266" s="289"/>
      <c r="AS266" s="289"/>
    </row>
    <row r="267" spans="1:45" hidden="1" x14ac:dyDescent="0.15">
      <c r="A267" s="289"/>
      <c r="AC267" s="289"/>
      <c r="AD267" s="289"/>
      <c r="AE267" s="289"/>
      <c r="AF267" s="289"/>
      <c r="AG267" s="289"/>
      <c r="AJ267" s="289"/>
      <c r="AK267" s="289"/>
      <c r="AL267" s="289"/>
      <c r="AM267" s="289"/>
      <c r="AN267" s="289"/>
      <c r="AO267" s="289"/>
      <c r="AP267" s="289"/>
      <c r="AQ267" s="289"/>
      <c r="AR267" s="289"/>
      <c r="AS267" s="289"/>
    </row>
    <row r="268" spans="1:45" hidden="1" x14ac:dyDescent="0.15">
      <c r="A268" s="289"/>
      <c r="AC268" s="289"/>
      <c r="AD268" s="289"/>
      <c r="AE268" s="289"/>
      <c r="AF268" s="289"/>
      <c r="AG268" s="289"/>
      <c r="AJ268" s="289"/>
      <c r="AK268" s="289"/>
      <c r="AL268" s="289"/>
      <c r="AM268" s="289"/>
      <c r="AN268" s="289"/>
      <c r="AO268" s="289"/>
      <c r="AP268" s="289"/>
      <c r="AQ268" s="289"/>
      <c r="AR268" s="289"/>
      <c r="AS268" s="289"/>
    </row>
    <row r="269" spans="1:45" hidden="1" x14ac:dyDescent="0.15">
      <c r="A269" s="289"/>
      <c r="AC269" s="289"/>
      <c r="AD269" s="289"/>
      <c r="AE269" s="289"/>
      <c r="AF269" s="289"/>
      <c r="AG269" s="289"/>
      <c r="AJ269" s="289"/>
      <c r="AK269" s="289"/>
      <c r="AL269" s="289"/>
      <c r="AM269" s="289"/>
      <c r="AN269" s="289"/>
      <c r="AO269" s="289"/>
      <c r="AP269" s="289"/>
      <c r="AQ269" s="289"/>
      <c r="AR269" s="289"/>
      <c r="AS269" s="289"/>
    </row>
    <row r="270" spans="1:45" hidden="1" x14ac:dyDescent="0.15">
      <c r="A270" s="289"/>
      <c r="AC270" s="289"/>
      <c r="AD270" s="289"/>
      <c r="AE270" s="289"/>
      <c r="AF270" s="289"/>
      <c r="AG270" s="289"/>
      <c r="AJ270" s="289"/>
      <c r="AK270" s="289"/>
      <c r="AL270" s="289"/>
      <c r="AM270" s="289"/>
      <c r="AN270" s="289"/>
      <c r="AO270" s="289"/>
      <c r="AP270" s="289"/>
      <c r="AQ270" s="289"/>
      <c r="AR270" s="289"/>
      <c r="AS270" s="289"/>
    </row>
    <row r="271" spans="1:45" hidden="1" x14ac:dyDescent="0.15">
      <c r="A271" s="289"/>
      <c r="AC271" s="289"/>
      <c r="AD271" s="289"/>
      <c r="AE271" s="289"/>
      <c r="AF271" s="289"/>
      <c r="AG271" s="289"/>
      <c r="AJ271" s="289"/>
      <c r="AK271" s="289"/>
      <c r="AL271" s="289"/>
      <c r="AM271" s="289"/>
      <c r="AN271" s="289"/>
      <c r="AO271" s="289"/>
      <c r="AP271" s="289"/>
      <c r="AQ271" s="289"/>
      <c r="AR271" s="289"/>
      <c r="AS271" s="289"/>
    </row>
    <row r="272" spans="1:45" hidden="1" x14ac:dyDescent="0.15">
      <c r="A272" s="289"/>
      <c r="AC272" s="289"/>
      <c r="AD272" s="289"/>
      <c r="AE272" s="289"/>
      <c r="AF272" s="289"/>
      <c r="AG272" s="289"/>
      <c r="AJ272" s="289"/>
      <c r="AK272" s="289"/>
      <c r="AL272" s="289"/>
      <c r="AM272" s="289"/>
      <c r="AN272" s="289"/>
      <c r="AO272" s="289"/>
      <c r="AP272" s="289"/>
      <c r="AQ272" s="289"/>
      <c r="AR272" s="289"/>
      <c r="AS272" s="289"/>
    </row>
    <row r="273" spans="1:45" hidden="1" x14ac:dyDescent="0.15">
      <c r="A273" s="289"/>
      <c r="AC273" s="289"/>
      <c r="AD273" s="289"/>
      <c r="AE273" s="289"/>
      <c r="AF273" s="289"/>
      <c r="AG273" s="289"/>
      <c r="AJ273" s="289"/>
      <c r="AK273" s="289"/>
      <c r="AL273" s="289"/>
      <c r="AM273" s="289"/>
      <c r="AN273" s="289"/>
      <c r="AO273" s="289"/>
      <c r="AP273" s="289"/>
      <c r="AQ273" s="289"/>
      <c r="AR273" s="289"/>
      <c r="AS273" s="289"/>
    </row>
    <row r="274" spans="1:45" hidden="1" x14ac:dyDescent="0.15">
      <c r="A274" s="289"/>
      <c r="AC274" s="289"/>
      <c r="AD274" s="289"/>
      <c r="AE274" s="289"/>
      <c r="AF274" s="289"/>
      <c r="AG274" s="289"/>
      <c r="AJ274" s="289"/>
      <c r="AK274" s="289"/>
      <c r="AL274" s="289"/>
      <c r="AM274" s="289"/>
      <c r="AN274" s="289"/>
      <c r="AO274" s="289"/>
      <c r="AP274" s="289"/>
      <c r="AQ274" s="289"/>
      <c r="AR274" s="289"/>
      <c r="AS274" s="289"/>
    </row>
    <row r="275" spans="1:45" hidden="1" x14ac:dyDescent="0.15">
      <c r="A275" s="289"/>
      <c r="AC275" s="289"/>
      <c r="AD275" s="289"/>
      <c r="AE275" s="289"/>
      <c r="AF275" s="289"/>
      <c r="AG275" s="289"/>
      <c r="AJ275" s="289"/>
      <c r="AK275" s="289"/>
      <c r="AL275" s="289"/>
      <c r="AM275" s="289"/>
      <c r="AN275" s="289"/>
      <c r="AO275" s="289"/>
      <c r="AP275" s="289"/>
      <c r="AQ275" s="289"/>
      <c r="AR275" s="289"/>
      <c r="AS275" s="289"/>
    </row>
    <row r="276" spans="1:45" hidden="1" x14ac:dyDescent="0.15">
      <c r="A276" s="289"/>
      <c r="AC276" s="289"/>
      <c r="AD276" s="289"/>
      <c r="AE276" s="289"/>
      <c r="AF276" s="289"/>
      <c r="AG276" s="289"/>
      <c r="AJ276" s="289"/>
      <c r="AK276" s="289"/>
      <c r="AL276" s="289"/>
      <c r="AM276" s="289"/>
      <c r="AN276" s="289"/>
      <c r="AO276" s="289"/>
      <c r="AP276" s="289"/>
      <c r="AQ276" s="289"/>
      <c r="AR276" s="289"/>
      <c r="AS276" s="289"/>
    </row>
    <row r="277" spans="1:45" hidden="1" x14ac:dyDescent="0.15">
      <c r="A277" s="289"/>
      <c r="AC277" s="289"/>
      <c r="AD277" s="289"/>
      <c r="AE277" s="289"/>
      <c r="AF277" s="289"/>
      <c r="AG277" s="289"/>
      <c r="AJ277" s="289"/>
      <c r="AK277" s="289"/>
      <c r="AL277" s="289"/>
      <c r="AM277" s="289"/>
      <c r="AN277" s="289"/>
      <c r="AO277" s="289"/>
      <c r="AP277" s="289"/>
      <c r="AQ277" s="289"/>
      <c r="AR277" s="289"/>
      <c r="AS277" s="289"/>
    </row>
    <row r="278" spans="1:45" hidden="1" x14ac:dyDescent="0.15">
      <c r="A278" s="289"/>
      <c r="AC278" s="289"/>
      <c r="AD278" s="289"/>
      <c r="AE278" s="289"/>
      <c r="AF278" s="289"/>
      <c r="AG278" s="289"/>
      <c r="AJ278" s="289"/>
      <c r="AK278" s="289"/>
      <c r="AL278" s="289"/>
      <c r="AM278" s="289"/>
      <c r="AN278" s="289"/>
      <c r="AO278" s="289"/>
      <c r="AP278" s="289"/>
      <c r="AQ278" s="289"/>
      <c r="AR278" s="289"/>
      <c r="AS278" s="289"/>
    </row>
    <row r="279" spans="1:45" hidden="1" x14ac:dyDescent="0.15">
      <c r="A279" s="289"/>
      <c r="AC279" s="289"/>
      <c r="AD279" s="289"/>
      <c r="AE279" s="289"/>
      <c r="AF279" s="289"/>
      <c r="AG279" s="289"/>
      <c r="AJ279" s="289"/>
      <c r="AK279" s="289"/>
      <c r="AL279" s="289"/>
      <c r="AM279" s="289"/>
      <c r="AN279" s="289"/>
      <c r="AO279" s="289"/>
      <c r="AP279" s="289"/>
      <c r="AQ279" s="289"/>
      <c r="AR279" s="289"/>
      <c r="AS279" s="289"/>
    </row>
    <row r="280" spans="1:45" hidden="1" x14ac:dyDescent="0.15">
      <c r="A280" s="289"/>
      <c r="AC280" s="289"/>
      <c r="AD280" s="289"/>
      <c r="AE280" s="289"/>
      <c r="AF280" s="289"/>
      <c r="AG280" s="289"/>
      <c r="AJ280" s="289"/>
      <c r="AK280" s="289"/>
      <c r="AL280" s="289"/>
      <c r="AM280" s="289"/>
      <c r="AN280" s="289"/>
      <c r="AO280" s="289"/>
      <c r="AP280" s="289"/>
      <c r="AQ280" s="289"/>
      <c r="AR280" s="289"/>
      <c r="AS280" s="289"/>
    </row>
    <row r="281" spans="1:45" hidden="1" x14ac:dyDescent="0.15">
      <c r="A281" s="289"/>
      <c r="AC281" s="289"/>
      <c r="AD281" s="289"/>
      <c r="AE281" s="289"/>
      <c r="AF281" s="289"/>
      <c r="AG281" s="289"/>
      <c r="AJ281" s="289"/>
      <c r="AK281" s="289"/>
      <c r="AL281" s="289"/>
      <c r="AM281" s="289"/>
      <c r="AN281" s="289"/>
      <c r="AO281" s="289"/>
      <c r="AP281" s="289"/>
      <c r="AQ281" s="289"/>
      <c r="AR281" s="289"/>
      <c r="AS281" s="289"/>
    </row>
    <row r="282" spans="1:45" hidden="1" x14ac:dyDescent="0.15">
      <c r="A282" s="289"/>
      <c r="AC282" s="289"/>
      <c r="AD282" s="289"/>
      <c r="AE282" s="289"/>
      <c r="AF282" s="289"/>
      <c r="AG282" s="289"/>
      <c r="AJ282" s="289"/>
      <c r="AK282" s="289"/>
      <c r="AL282" s="289"/>
      <c r="AM282" s="289"/>
      <c r="AN282" s="289"/>
      <c r="AO282" s="289"/>
      <c r="AP282" s="289"/>
      <c r="AQ282" s="289"/>
      <c r="AR282" s="289"/>
      <c r="AS282" s="289"/>
    </row>
    <row r="283" spans="1:45" hidden="1" x14ac:dyDescent="0.15">
      <c r="A283" s="289"/>
      <c r="AC283" s="289"/>
      <c r="AD283" s="289"/>
      <c r="AE283" s="289"/>
      <c r="AF283" s="289"/>
      <c r="AG283" s="289"/>
      <c r="AJ283" s="289"/>
      <c r="AK283" s="289"/>
      <c r="AL283" s="289"/>
      <c r="AM283" s="289"/>
      <c r="AN283" s="289"/>
      <c r="AO283" s="289"/>
      <c r="AP283" s="289"/>
      <c r="AQ283" s="289"/>
      <c r="AR283" s="289"/>
      <c r="AS283" s="289"/>
    </row>
    <row r="284" spans="1:45" hidden="1" x14ac:dyDescent="0.15">
      <c r="A284" s="289"/>
      <c r="AC284" s="289"/>
      <c r="AD284" s="289"/>
      <c r="AE284" s="289"/>
      <c r="AF284" s="289"/>
      <c r="AG284" s="289"/>
      <c r="AJ284" s="289"/>
      <c r="AK284" s="289"/>
      <c r="AL284" s="289"/>
      <c r="AM284" s="289"/>
      <c r="AN284" s="289"/>
      <c r="AO284" s="289"/>
      <c r="AP284" s="289"/>
      <c r="AQ284" s="289"/>
      <c r="AR284" s="289"/>
      <c r="AS284" s="289"/>
    </row>
    <row r="285" spans="1:45" hidden="1" x14ac:dyDescent="0.15">
      <c r="A285" s="289"/>
      <c r="AC285" s="289"/>
      <c r="AD285" s="289"/>
      <c r="AE285" s="289"/>
      <c r="AF285" s="289"/>
      <c r="AG285" s="289"/>
      <c r="AJ285" s="289"/>
      <c r="AK285" s="289"/>
      <c r="AL285" s="289"/>
      <c r="AM285" s="289"/>
      <c r="AN285" s="289"/>
      <c r="AO285" s="289"/>
      <c r="AP285" s="289"/>
      <c r="AQ285" s="289"/>
      <c r="AR285" s="289"/>
      <c r="AS285" s="289"/>
    </row>
    <row r="286" spans="1:45" hidden="1" x14ac:dyDescent="0.15">
      <c r="A286" s="289"/>
      <c r="AC286" s="289"/>
      <c r="AD286" s="289"/>
      <c r="AE286" s="289"/>
      <c r="AF286" s="289"/>
      <c r="AG286" s="289"/>
      <c r="AJ286" s="289"/>
      <c r="AK286" s="289"/>
      <c r="AL286" s="289"/>
      <c r="AM286" s="289"/>
      <c r="AN286" s="289"/>
      <c r="AO286" s="289"/>
      <c r="AP286" s="289"/>
      <c r="AQ286" s="289"/>
      <c r="AR286" s="289"/>
      <c r="AS286" s="289"/>
    </row>
    <row r="287" spans="1:45" hidden="1" x14ac:dyDescent="0.15">
      <c r="A287" s="289"/>
      <c r="AC287" s="289"/>
      <c r="AD287" s="289"/>
      <c r="AE287" s="289"/>
      <c r="AF287" s="289"/>
      <c r="AG287" s="289"/>
      <c r="AJ287" s="289"/>
      <c r="AK287" s="289"/>
      <c r="AL287" s="289"/>
      <c r="AM287" s="289"/>
      <c r="AN287" s="289"/>
      <c r="AO287" s="289"/>
      <c r="AP287" s="289"/>
      <c r="AQ287" s="289"/>
      <c r="AR287" s="289"/>
      <c r="AS287" s="289"/>
    </row>
    <row r="288" spans="1:45" hidden="1" x14ac:dyDescent="0.15">
      <c r="A288" s="289"/>
      <c r="AC288" s="289"/>
      <c r="AD288" s="289"/>
      <c r="AE288" s="289"/>
      <c r="AF288" s="289"/>
      <c r="AG288" s="289"/>
      <c r="AJ288" s="289"/>
      <c r="AK288" s="289"/>
      <c r="AL288" s="289"/>
      <c r="AM288" s="289"/>
      <c r="AN288" s="289"/>
      <c r="AO288" s="289"/>
      <c r="AP288" s="289"/>
      <c r="AQ288" s="289"/>
      <c r="AR288" s="289"/>
      <c r="AS288" s="289"/>
    </row>
    <row r="289" spans="1:45" hidden="1" x14ac:dyDescent="0.15">
      <c r="A289" s="289"/>
      <c r="AC289" s="289"/>
      <c r="AD289" s="289"/>
      <c r="AE289" s="289"/>
      <c r="AF289" s="289"/>
      <c r="AG289" s="289"/>
      <c r="AJ289" s="289"/>
      <c r="AK289" s="289"/>
      <c r="AL289" s="289"/>
      <c r="AM289" s="289"/>
      <c r="AN289" s="289"/>
      <c r="AO289" s="289"/>
      <c r="AP289" s="289"/>
      <c r="AQ289" s="289"/>
      <c r="AR289" s="289"/>
      <c r="AS289" s="289"/>
    </row>
    <row r="290" spans="1:45" hidden="1" x14ac:dyDescent="0.15">
      <c r="A290" s="289"/>
      <c r="AC290" s="289"/>
      <c r="AD290" s="289"/>
      <c r="AE290" s="289"/>
      <c r="AF290" s="289"/>
      <c r="AG290" s="289"/>
      <c r="AJ290" s="289"/>
      <c r="AK290" s="289"/>
      <c r="AL290" s="289"/>
      <c r="AM290" s="289"/>
      <c r="AN290" s="289"/>
      <c r="AO290" s="289"/>
      <c r="AP290" s="289"/>
      <c r="AQ290" s="289"/>
      <c r="AR290" s="289"/>
      <c r="AS290" s="289"/>
    </row>
    <row r="291" spans="1:45" hidden="1" x14ac:dyDescent="0.15">
      <c r="A291" s="289"/>
      <c r="AC291" s="289"/>
      <c r="AD291" s="289"/>
      <c r="AE291" s="289"/>
      <c r="AF291" s="289"/>
      <c r="AG291" s="289"/>
      <c r="AJ291" s="289"/>
      <c r="AK291" s="289"/>
      <c r="AL291" s="289"/>
      <c r="AM291" s="289"/>
      <c r="AN291" s="289"/>
      <c r="AO291" s="289"/>
      <c r="AP291" s="289"/>
      <c r="AQ291" s="289"/>
      <c r="AR291" s="289"/>
      <c r="AS291" s="289"/>
    </row>
    <row r="292" spans="1:45" hidden="1" x14ac:dyDescent="0.15">
      <c r="A292" s="289"/>
      <c r="AC292" s="289"/>
      <c r="AD292" s="289"/>
      <c r="AE292" s="289"/>
      <c r="AF292" s="289"/>
      <c r="AG292" s="289"/>
      <c r="AJ292" s="289"/>
      <c r="AK292" s="289"/>
      <c r="AL292" s="289"/>
      <c r="AM292" s="289"/>
      <c r="AN292" s="289"/>
      <c r="AO292" s="289"/>
      <c r="AP292" s="289"/>
      <c r="AQ292" s="289"/>
      <c r="AR292" s="289"/>
      <c r="AS292" s="289"/>
    </row>
    <row r="293" spans="1:45" hidden="1" x14ac:dyDescent="0.15">
      <c r="A293" s="289"/>
      <c r="AC293" s="289"/>
      <c r="AD293" s="289"/>
      <c r="AE293" s="289"/>
      <c r="AF293" s="289"/>
      <c r="AG293" s="289"/>
      <c r="AJ293" s="289"/>
      <c r="AK293" s="289"/>
      <c r="AL293" s="289"/>
      <c r="AM293" s="289"/>
      <c r="AN293" s="289"/>
      <c r="AO293" s="289"/>
      <c r="AP293" s="289"/>
      <c r="AQ293" s="289"/>
      <c r="AR293" s="289"/>
      <c r="AS293" s="289"/>
    </row>
    <row r="294" spans="1:45" hidden="1" x14ac:dyDescent="0.15">
      <c r="A294" s="289"/>
      <c r="AC294" s="289"/>
      <c r="AD294" s="289"/>
      <c r="AE294" s="289"/>
      <c r="AF294" s="289"/>
      <c r="AG294" s="289"/>
      <c r="AJ294" s="289"/>
      <c r="AK294" s="289"/>
      <c r="AL294" s="289"/>
      <c r="AM294" s="289"/>
      <c r="AN294" s="289"/>
      <c r="AO294" s="289"/>
      <c r="AP294" s="289"/>
      <c r="AQ294" s="289"/>
      <c r="AR294" s="289"/>
      <c r="AS294" s="289"/>
    </row>
    <row r="295" spans="1:45" hidden="1" x14ac:dyDescent="0.15">
      <c r="A295" s="289"/>
      <c r="AC295" s="289"/>
      <c r="AD295" s="289"/>
      <c r="AE295" s="289"/>
      <c r="AF295" s="289"/>
      <c r="AG295" s="289"/>
      <c r="AJ295" s="289"/>
      <c r="AK295" s="289"/>
      <c r="AL295" s="289"/>
      <c r="AM295" s="289"/>
      <c r="AN295" s="289"/>
      <c r="AO295" s="289"/>
      <c r="AP295" s="289"/>
      <c r="AQ295" s="289"/>
      <c r="AR295" s="289"/>
      <c r="AS295" s="289"/>
    </row>
    <row r="296" spans="1:45" hidden="1" x14ac:dyDescent="0.15">
      <c r="A296" s="289"/>
      <c r="AC296" s="289"/>
      <c r="AD296" s="289"/>
      <c r="AE296" s="289"/>
      <c r="AF296" s="289"/>
      <c r="AG296" s="289"/>
      <c r="AJ296" s="289"/>
      <c r="AK296" s="289"/>
      <c r="AL296" s="289"/>
      <c r="AM296" s="289"/>
      <c r="AN296" s="289"/>
      <c r="AO296" s="289"/>
      <c r="AP296" s="289"/>
      <c r="AQ296" s="289"/>
      <c r="AR296" s="289"/>
      <c r="AS296" s="289"/>
    </row>
    <row r="297" spans="1:45" hidden="1" x14ac:dyDescent="0.15">
      <c r="A297" s="289"/>
      <c r="AC297" s="289"/>
      <c r="AD297" s="289"/>
      <c r="AE297" s="289"/>
      <c r="AF297" s="289"/>
      <c r="AG297" s="289"/>
      <c r="AJ297" s="289"/>
      <c r="AK297" s="289"/>
      <c r="AL297" s="289"/>
      <c r="AM297" s="289"/>
      <c r="AN297" s="289"/>
      <c r="AO297" s="289"/>
      <c r="AP297" s="289"/>
      <c r="AQ297" s="289"/>
      <c r="AR297" s="289"/>
      <c r="AS297" s="289"/>
    </row>
    <row r="298" spans="1:45" hidden="1" x14ac:dyDescent="0.15">
      <c r="A298" s="289"/>
      <c r="E298" s="804"/>
      <c r="F298" s="804"/>
      <c r="AC298" s="289"/>
      <c r="AD298" s="289"/>
      <c r="AE298" s="289"/>
      <c r="AF298" s="289"/>
      <c r="AG298" s="289"/>
      <c r="AJ298" s="289"/>
      <c r="AK298" s="289"/>
      <c r="AL298" s="289"/>
      <c r="AM298" s="289"/>
      <c r="AN298" s="289"/>
      <c r="AO298" s="289"/>
      <c r="AP298" s="289"/>
      <c r="AQ298" s="289"/>
      <c r="AR298" s="289"/>
      <c r="AS298" s="289"/>
    </row>
    <row r="299" spans="1:45" hidden="1" x14ac:dyDescent="0.15">
      <c r="A299" s="289"/>
      <c r="AC299" s="289"/>
      <c r="AD299" s="289"/>
      <c r="AE299" s="289"/>
      <c r="AF299" s="289"/>
      <c r="AG299" s="289"/>
      <c r="AJ299" s="289"/>
      <c r="AK299" s="289"/>
      <c r="AL299" s="289"/>
      <c r="AM299" s="289"/>
      <c r="AN299" s="289"/>
      <c r="AO299" s="289"/>
      <c r="AP299" s="289"/>
      <c r="AQ299" s="289"/>
      <c r="AR299" s="289"/>
      <c r="AS299" s="289"/>
    </row>
    <row r="300" spans="1:45" hidden="1" x14ac:dyDescent="0.15">
      <c r="A300" s="289"/>
      <c r="AC300" s="289"/>
      <c r="AD300" s="289"/>
      <c r="AE300" s="289"/>
      <c r="AF300" s="289"/>
      <c r="AG300" s="289"/>
      <c r="AJ300" s="289"/>
      <c r="AK300" s="289"/>
      <c r="AL300" s="289"/>
      <c r="AM300" s="289"/>
      <c r="AN300" s="289"/>
      <c r="AO300" s="289"/>
      <c r="AP300" s="289"/>
      <c r="AQ300" s="289"/>
      <c r="AR300" s="289"/>
      <c r="AS300" s="289"/>
    </row>
    <row r="301" spans="1:45" hidden="1" x14ac:dyDescent="0.15">
      <c r="A301" s="289"/>
      <c r="AC301" s="289"/>
      <c r="AD301" s="289"/>
      <c r="AE301" s="289"/>
      <c r="AF301" s="289"/>
      <c r="AG301" s="289"/>
      <c r="AJ301" s="289"/>
      <c r="AK301" s="289"/>
      <c r="AL301" s="289"/>
      <c r="AM301" s="289"/>
      <c r="AN301" s="289"/>
      <c r="AO301" s="289"/>
      <c r="AP301" s="289"/>
      <c r="AQ301" s="289"/>
      <c r="AR301" s="289"/>
      <c r="AS301" s="289"/>
    </row>
    <row r="302" spans="1:45" hidden="1" x14ac:dyDescent="0.15">
      <c r="A302" s="289"/>
      <c r="AC302" s="289"/>
      <c r="AD302" s="289"/>
      <c r="AE302" s="289"/>
      <c r="AF302" s="289"/>
      <c r="AG302" s="289"/>
      <c r="AJ302" s="289"/>
      <c r="AK302" s="289"/>
      <c r="AL302" s="289"/>
      <c r="AM302" s="289"/>
      <c r="AN302" s="289"/>
      <c r="AO302" s="289"/>
      <c r="AP302" s="289"/>
      <c r="AQ302" s="289"/>
      <c r="AR302" s="289"/>
      <c r="AS302" s="289"/>
    </row>
    <row r="303" spans="1:45" hidden="1" x14ac:dyDescent="0.15">
      <c r="A303" s="289"/>
      <c r="AC303" s="289"/>
      <c r="AD303" s="289"/>
      <c r="AE303" s="289"/>
      <c r="AF303" s="289"/>
      <c r="AG303" s="289"/>
      <c r="AJ303" s="289"/>
      <c r="AK303" s="289"/>
      <c r="AL303" s="289"/>
      <c r="AM303" s="289"/>
      <c r="AN303" s="289"/>
      <c r="AO303" s="289"/>
      <c r="AP303" s="289"/>
      <c r="AQ303" s="289"/>
      <c r="AR303" s="289"/>
      <c r="AS303" s="289"/>
    </row>
    <row r="304" spans="1:45" hidden="1" x14ac:dyDescent="0.15">
      <c r="A304" s="289"/>
      <c r="AC304" s="289"/>
      <c r="AD304" s="289"/>
      <c r="AE304" s="289"/>
      <c r="AF304" s="289"/>
      <c r="AG304" s="289"/>
      <c r="AJ304" s="289"/>
      <c r="AK304" s="289"/>
      <c r="AL304" s="289"/>
      <c r="AM304" s="289"/>
      <c r="AN304" s="289"/>
      <c r="AO304" s="289"/>
      <c r="AP304" s="289"/>
      <c r="AQ304" s="289"/>
      <c r="AR304" s="289"/>
      <c r="AS304" s="289"/>
    </row>
    <row r="305" spans="1:45" hidden="1" x14ac:dyDescent="0.15">
      <c r="A305" s="289"/>
      <c r="AC305" s="289"/>
      <c r="AD305" s="289"/>
      <c r="AE305" s="289"/>
      <c r="AF305" s="289"/>
      <c r="AG305" s="289"/>
      <c r="AJ305" s="289"/>
      <c r="AK305" s="289"/>
      <c r="AL305" s="289"/>
      <c r="AM305" s="289"/>
      <c r="AN305" s="289"/>
      <c r="AO305" s="289"/>
      <c r="AP305" s="289"/>
      <c r="AQ305" s="289"/>
      <c r="AR305" s="289"/>
      <c r="AS305" s="289"/>
    </row>
    <row r="306" spans="1:45" hidden="1" x14ac:dyDescent="0.15">
      <c r="A306" s="289"/>
      <c r="AC306" s="289"/>
      <c r="AD306" s="289"/>
      <c r="AE306" s="289"/>
      <c r="AF306" s="289"/>
      <c r="AG306" s="289"/>
      <c r="AJ306" s="289"/>
      <c r="AK306" s="289"/>
      <c r="AL306" s="289"/>
      <c r="AM306" s="289"/>
      <c r="AN306" s="289"/>
      <c r="AO306" s="289"/>
      <c r="AP306" s="289"/>
      <c r="AQ306" s="289"/>
      <c r="AR306" s="289"/>
      <c r="AS306" s="289"/>
    </row>
    <row r="307" spans="1:45" hidden="1" x14ac:dyDescent="0.15">
      <c r="A307" s="289"/>
      <c r="AC307" s="289"/>
      <c r="AD307" s="289"/>
      <c r="AE307" s="289"/>
      <c r="AF307" s="289"/>
      <c r="AG307" s="289"/>
      <c r="AJ307" s="289"/>
      <c r="AK307" s="289"/>
      <c r="AL307" s="289"/>
      <c r="AM307" s="289"/>
      <c r="AN307" s="289"/>
      <c r="AO307" s="289"/>
      <c r="AP307" s="289"/>
      <c r="AQ307" s="289"/>
      <c r="AR307" s="289"/>
      <c r="AS307" s="289"/>
    </row>
    <row r="308" spans="1:45" hidden="1" x14ac:dyDescent="0.15">
      <c r="A308" s="289"/>
      <c r="AC308" s="289"/>
      <c r="AD308" s="289"/>
      <c r="AE308" s="289"/>
      <c r="AF308" s="289"/>
      <c r="AG308" s="289"/>
      <c r="AJ308" s="289"/>
      <c r="AK308" s="289"/>
      <c r="AL308" s="289"/>
      <c r="AM308" s="289"/>
      <c r="AN308" s="289"/>
      <c r="AO308" s="289"/>
      <c r="AP308" s="289"/>
      <c r="AQ308" s="289"/>
      <c r="AR308" s="289"/>
      <c r="AS308" s="289"/>
    </row>
    <row r="309" spans="1:45" hidden="1" x14ac:dyDescent="0.15">
      <c r="A309" s="289"/>
      <c r="AC309" s="289"/>
      <c r="AD309" s="289"/>
      <c r="AE309" s="289"/>
      <c r="AF309" s="289"/>
      <c r="AG309" s="289"/>
      <c r="AJ309" s="289"/>
      <c r="AK309" s="289"/>
      <c r="AL309" s="289"/>
      <c r="AM309" s="289"/>
      <c r="AN309" s="289"/>
      <c r="AO309" s="289"/>
      <c r="AP309" s="289"/>
      <c r="AQ309" s="289"/>
      <c r="AR309" s="289"/>
      <c r="AS309" s="289"/>
    </row>
    <row r="310" spans="1:45" hidden="1" x14ac:dyDescent="0.15">
      <c r="A310" s="289"/>
      <c r="AC310" s="289"/>
      <c r="AD310" s="289"/>
      <c r="AE310" s="289"/>
      <c r="AF310" s="289"/>
      <c r="AG310" s="289"/>
      <c r="AJ310" s="289"/>
      <c r="AK310" s="289"/>
      <c r="AL310" s="289"/>
      <c r="AM310" s="289"/>
      <c r="AN310" s="289"/>
      <c r="AO310" s="289"/>
      <c r="AP310" s="289"/>
      <c r="AQ310" s="289"/>
      <c r="AR310" s="289"/>
      <c r="AS310" s="289"/>
    </row>
    <row r="311" spans="1:45" hidden="1" x14ac:dyDescent="0.15">
      <c r="A311" s="289"/>
      <c r="AC311" s="289"/>
      <c r="AD311" s="289"/>
      <c r="AE311" s="289"/>
      <c r="AF311" s="289"/>
      <c r="AG311" s="289"/>
      <c r="AJ311" s="289"/>
      <c r="AK311" s="289"/>
      <c r="AL311" s="289"/>
      <c r="AM311" s="289"/>
      <c r="AN311" s="289"/>
      <c r="AO311" s="289"/>
      <c r="AP311" s="289"/>
      <c r="AQ311" s="289"/>
      <c r="AR311" s="289"/>
      <c r="AS311" s="289"/>
    </row>
    <row r="312" spans="1:45" hidden="1" x14ac:dyDescent="0.15">
      <c r="A312" s="289"/>
      <c r="AC312" s="289"/>
      <c r="AD312" s="289"/>
      <c r="AE312" s="289"/>
      <c r="AF312" s="289"/>
      <c r="AG312" s="289"/>
      <c r="AJ312" s="289"/>
      <c r="AK312" s="289"/>
      <c r="AL312" s="289"/>
      <c r="AM312" s="289"/>
      <c r="AN312" s="289"/>
      <c r="AO312" s="289"/>
      <c r="AP312" s="289"/>
      <c r="AQ312" s="289"/>
      <c r="AR312" s="289"/>
      <c r="AS312" s="289"/>
    </row>
    <row r="313" spans="1:45" hidden="1" x14ac:dyDescent="0.15">
      <c r="A313" s="289"/>
      <c r="AC313" s="289"/>
      <c r="AD313" s="289"/>
      <c r="AE313" s="289"/>
      <c r="AF313" s="289"/>
      <c r="AG313" s="289"/>
      <c r="AJ313" s="289"/>
      <c r="AK313" s="289"/>
      <c r="AL313" s="289"/>
      <c r="AM313" s="289"/>
      <c r="AN313" s="289"/>
      <c r="AO313" s="289"/>
      <c r="AP313" s="289"/>
      <c r="AQ313" s="289"/>
      <c r="AR313" s="289"/>
      <c r="AS313" s="289"/>
    </row>
    <row r="314" spans="1:45" hidden="1" x14ac:dyDescent="0.15">
      <c r="A314" s="289"/>
      <c r="AC314" s="289"/>
      <c r="AD314" s="289"/>
      <c r="AE314" s="289"/>
      <c r="AF314" s="289"/>
      <c r="AG314" s="289"/>
      <c r="AJ314" s="289"/>
      <c r="AK314" s="289"/>
      <c r="AL314" s="289"/>
      <c r="AM314" s="289"/>
      <c r="AN314" s="289"/>
      <c r="AO314" s="289"/>
      <c r="AP314" s="289"/>
      <c r="AQ314" s="289"/>
      <c r="AR314" s="289"/>
      <c r="AS314" s="289"/>
    </row>
    <row r="315" spans="1:45" hidden="1" x14ac:dyDescent="0.15">
      <c r="A315" s="289"/>
      <c r="AC315" s="289"/>
      <c r="AD315" s="289"/>
      <c r="AE315" s="289"/>
      <c r="AF315" s="289"/>
      <c r="AG315" s="289"/>
      <c r="AJ315" s="289"/>
      <c r="AK315" s="289"/>
      <c r="AL315" s="289"/>
      <c r="AM315" s="289"/>
      <c r="AN315" s="289"/>
      <c r="AO315" s="289"/>
      <c r="AP315" s="289"/>
      <c r="AQ315" s="289"/>
      <c r="AR315" s="289"/>
      <c r="AS315" s="289"/>
    </row>
    <row r="316" spans="1:45" hidden="1" x14ac:dyDescent="0.15">
      <c r="A316" s="289"/>
      <c r="AC316" s="289"/>
      <c r="AD316" s="289"/>
      <c r="AE316" s="289"/>
      <c r="AF316" s="289"/>
      <c r="AG316" s="289"/>
      <c r="AJ316" s="289"/>
      <c r="AK316" s="289"/>
      <c r="AL316" s="289"/>
      <c r="AM316" s="289"/>
      <c r="AN316" s="289"/>
      <c r="AO316" s="289"/>
      <c r="AP316" s="289"/>
      <c r="AQ316" s="289"/>
      <c r="AR316" s="289"/>
      <c r="AS316" s="289"/>
    </row>
    <row r="317" spans="1:45" hidden="1" x14ac:dyDescent="0.15">
      <c r="A317" s="289"/>
      <c r="AC317" s="289"/>
      <c r="AD317" s="289"/>
      <c r="AE317" s="289"/>
      <c r="AF317" s="289"/>
      <c r="AG317" s="289"/>
      <c r="AJ317" s="289"/>
      <c r="AK317" s="289"/>
      <c r="AL317" s="289"/>
      <c r="AM317" s="289"/>
      <c r="AN317" s="289"/>
      <c r="AO317" s="289"/>
      <c r="AP317" s="289"/>
      <c r="AQ317" s="289"/>
      <c r="AR317" s="289"/>
      <c r="AS317" s="289"/>
    </row>
    <row r="318" spans="1:45" hidden="1" x14ac:dyDescent="0.15">
      <c r="A318" s="289"/>
      <c r="AC318" s="289"/>
      <c r="AD318" s="289"/>
      <c r="AE318" s="289"/>
      <c r="AF318" s="289"/>
      <c r="AG318" s="289"/>
      <c r="AJ318" s="289"/>
      <c r="AK318" s="289"/>
      <c r="AL318" s="289"/>
      <c r="AM318" s="289"/>
      <c r="AN318" s="289"/>
      <c r="AO318" s="289"/>
      <c r="AP318" s="289"/>
      <c r="AQ318" s="289"/>
      <c r="AR318" s="289"/>
      <c r="AS318" s="289"/>
    </row>
    <row r="319" spans="1:45" hidden="1" x14ac:dyDescent="0.15">
      <c r="A319" s="289"/>
      <c r="AC319" s="289"/>
      <c r="AD319" s="289"/>
      <c r="AE319" s="289"/>
      <c r="AF319" s="289"/>
      <c r="AG319" s="289"/>
      <c r="AJ319" s="289"/>
      <c r="AK319" s="289"/>
      <c r="AL319" s="289"/>
      <c r="AM319" s="289"/>
      <c r="AN319" s="289"/>
      <c r="AO319" s="289"/>
      <c r="AP319" s="289"/>
      <c r="AQ319" s="289"/>
      <c r="AR319" s="289"/>
      <c r="AS319" s="289"/>
    </row>
    <row r="320" spans="1:45" hidden="1" x14ac:dyDescent="0.15">
      <c r="A320" s="289"/>
      <c r="AC320" s="289"/>
      <c r="AD320" s="289"/>
      <c r="AE320" s="289"/>
      <c r="AF320" s="289"/>
      <c r="AG320" s="289"/>
      <c r="AJ320" s="289"/>
      <c r="AK320" s="289"/>
      <c r="AL320" s="289"/>
      <c r="AM320" s="289"/>
      <c r="AN320" s="289"/>
      <c r="AO320" s="289"/>
      <c r="AP320" s="289"/>
      <c r="AQ320" s="289"/>
      <c r="AR320" s="289"/>
      <c r="AS320" s="289"/>
    </row>
    <row r="321" spans="1:45" hidden="1" x14ac:dyDescent="0.15">
      <c r="A321" s="289"/>
      <c r="AC321" s="289"/>
      <c r="AD321" s="289"/>
      <c r="AE321" s="289"/>
      <c r="AF321" s="289"/>
      <c r="AG321" s="289"/>
      <c r="AJ321" s="289"/>
      <c r="AK321" s="289"/>
      <c r="AL321" s="289"/>
      <c r="AM321" s="289"/>
      <c r="AN321" s="289"/>
      <c r="AO321" s="289"/>
      <c r="AP321" s="289"/>
      <c r="AQ321" s="289"/>
      <c r="AR321" s="289"/>
      <c r="AS321" s="289"/>
    </row>
    <row r="322" spans="1:45" hidden="1" x14ac:dyDescent="0.15">
      <c r="A322" s="289"/>
      <c r="AC322" s="289"/>
      <c r="AD322" s="289"/>
      <c r="AE322" s="289"/>
      <c r="AF322" s="289"/>
      <c r="AG322" s="289"/>
      <c r="AJ322" s="289"/>
      <c r="AK322" s="289"/>
      <c r="AL322" s="289"/>
      <c r="AM322" s="289"/>
      <c r="AN322" s="289"/>
      <c r="AO322" s="289"/>
      <c r="AP322" s="289"/>
      <c r="AQ322" s="289"/>
      <c r="AR322" s="289"/>
      <c r="AS322" s="289"/>
    </row>
    <row r="323" spans="1:45" hidden="1" x14ac:dyDescent="0.15">
      <c r="A323" s="289"/>
      <c r="AC323" s="289"/>
      <c r="AD323" s="289"/>
      <c r="AE323" s="289"/>
      <c r="AF323" s="289"/>
      <c r="AG323" s="289"/>
      <c r="AJ323" s="289"/>
      <c r="AK323" s="289"/>
      <c r="AL323" s="289"/>
      <c r="AM323" s="289"/>
      <c r="AN323" s="289"/>
      <c r="AO323" s="289"/>
      <c r="AP323" s="289"/>
      <c r="AQ323" s="289"/>
      <c r="AR323" s="289"/>
      <c r="AS323" s="289"/>
    </row>
    <row r="324" spans="1:45" hidden="1" x14ac:dyDescent="0.15">
      <c r="A324" s="289"/>
      <c r="AC324" s="289"/>
      <c r="AD324" s="289"/>
      <c r="AE324" s="289"/>
      <c r="AF324" s="289"/>
      <c r="AG324" s="289"/>
      <c r="AJ324" s="289"/>
      <c r="AK324" s="289"/>
      <c r="AL324" s="289"/>
      <c r="AM324" s="289"/>
      <c r="AN324" s="289"/>
      <c r="AO324" s="289"/>
      <c r="AP324" s="289"/>
      <c r="AQ324" s="289"/>
      <c r="AR324" s="289"/>
      <c r="AS324" s="289"/>
    </row>
    <row r="325" spans="1:45" hidden="1" x14ac:dyDescent="0.15">
      <c r="A325" s="289"/>
      <c r="AC325" s="289"/>
      <c r="AD325" s="289"/>
      <c r="AE325" s="289"/>
      <c r="AF325" s="289"/>
      <c r="AG325" s="289"/>
      <c r="AJ325" s="289"/>
      <c r="AK325" s="289"/>
      <c r="AL325" s="289"/>
      <c r="AM325" s="289"/>
      <c r="AN325" s="289"/>
      <c r="AO325" s="289"/>
      <c r="AP325" s="289"/>
      <c r="AQ325" s="289"/>
      <c r="AR325" s="289"/>
      <c r="AS325" s="289"/>
    </row>
    <row r="326" spans="1:45" hidden="1" x14ac:dyDescent="0.15">
      <c r="A326" s="289"/>
      <c r="AC326" s="289"/>
      <c r="AD326" s="289"/>
      <c r="AE326" s="289"/>
      <c r="AF326" s="289"/>
      <c r="AG326" s="289"/>
      <c r="AJ326" s="289"/>
      <c r="AK326" s="289"/>
      <c r="AL326" s="289"/>
      <c r="AM326" s="289"/>
      <c r="AN326" s="289"/>
      <c r="AO326" s="289"/>
      <c r="AP326" s="289"/>
      <c r="AQ326" s="289"/>
      <c r="AR326" s="289"/>
      <c r="AS326" s="289"/>
    </row>
    <row r="327" spans="1:45" hidden="1" x14ac:dyDescent="0.15">
      <c r="A327" s="289"/>
      <c r="AC327" s="289"/>
      <c r="AD327" s="289"/>
      <c r="AE327" s="289"/>
      <c r="AF327" s="289"/>
      <c r="AG327" s="289"/>
      <c r="AJ327" s="289"/>
      <c r="AK327" s="289"/>
      <c r="AL327" s="289"/>
      <c r="AM327" s="289"/>
      <c r="AN327" s="289"/>
      <c r="AO327" s="289"/>
      <c r="AP327" s="289"/>
      <c r="AQ327" s="289"/>
      <c r="AR327" s="289"/>
      <c r="AS327" s="289"/>
    </row>
    <row r="328" spans="1:45" hidden="1" x14ac:dyDescent="0.15">
      <c r="A328" s="289"/>
      <c r="AC328" s="289"/>
      <c r="AD328" s="289"/>
      <c r="AE328" s="289"/>
      <c r="AF328" s="289"/>
      <c r="AG328" s="289"/>
      <c r="AJ328" s="289"/>
      <c r="AK328" s="289"/>
      <c r="AL328" s="289"/>
      <c r="AM328" s="289"/>
      <c r="AN328" s="289"/>
      <c r="AO328" s="289"/>
      <c r="AP328" s="289"/>
      <c r="AQ328" s="289"/>
      <c r="AR328" s="289"/>
      <c r="AS328" s="289"/>
    </row>
    <row r="329" spans="1:45" hidden="1" x14ac:dyDescent="0.15">
      <c r="A329" s="289"/>
      <c r="AC329" s="289"/>
      <c r="AD329" s="289"/>
      <c r="AE329" s="289"/>
      <c r="AF329" s="289"/>
      <c r="AG329" s="289"/>
      <c r="AJ329" s="289"/>
      <c r="AK329" s="289"/>
      <c r="AL329" s="289"/>
      <c r="AM329" s="289"/>
      <c r="AN329" s="289"/>
      <c r="AO329" s="289"/>
      <c r="AP329" s="289"/>
      <c r="AQ329" s="289"/>
      <c r="AR329" s="289"/>
      <c r="AS329" s="289"/>
    </row>
    <row r="330" spans="1:45" hidden="1" x14ac:dyDescent="0.15">
      <c r="A330" s="289"/>
      <c r="AC330" s="289"/>
      <c r="AD330" s="289"/>
      <c r="AE330" s="289"/>
      <c r="AF330" s="289"/>
      <c r="AG330" s="289"/>
      <c r="AJ330" s="289"/>
      <c r="AK330" s="289"/>
      <c r="AL330" s="289"/>
      <c r="AM330" s="289"/>
      <c r="AN330" s="289"/>
      <c r="AO330" s="289"/>
      <c r="AP330" s="289"/>
      <c r="AQ330" s="289"/>
      <c r="AR330" s="289"/>
      <c r="AS330" s="289"/>
    </row>
    <row r="331" spans="1:45" hidden="1" x14ac:dyDescent="0.15">
      <c r="A331" s="289"/>
      <c r="AC331" s="289"/>
      <c r="AD331" s="289"/>
      <c r="AE331" s="289"/>
      <c r="AF331" s="289"/>
      <c r="AG331" s="289"/>
      <c r="AJ331" s="289"/>
      <c r="AK331" s="289"/>
      <c r="AL331" s="289"/>
      <c r="AM331" s="289"/>
      <c r="AN331" s="289"/>
      <c r="AO331" s="289"/>
      <c r="AP331" s="289"/>
      <c r="AQ331" s="289"/>
      <c r="AR331" s="289"/>
      <c r="AS331" s="289"/>
    </row>
    <row r="332" spans="1:45" hidden="1" x14ac:dyDescent="0.15">
      <c r="A332" s="289"/>
      <c r="AC332" s="289"/>
      <c r="AD332" s="289"/>
      <c r="AE332" s="289"/>
      <c r="AF332" s="289"/>
      <c r="AG332" s="289"/>
      <c r="AJ332" s="289"/>
      <c r="AK332" s="289"/>
      <c r="AL332" s="289"/>
      <c r="AM332" s="289"/>
      <c r="AN332" s="289"/>
      <c r="AO332" s="289"/>
      <c r="AP332" s="289"/>
      <c r="AQ332" s="289"/>
      <c r="AR332" s="289"/>
      <c r="AS332" s="289"/>
    </row>
    <row r="333" spans="1:45" hidden="1" x14ac:dyDescent="0.15">
      <c r="A333" s="289"/>
      <c r="AC333" s="289"/>
      <c r="AD333" s="289"/>
      <c r="AE333" s="289"/>
      <c r="AF333" s="289"/>
      <c r="AG333" s="289"/>
      <c r="AJ333" s="289"/>
      <c r="AK333" s="289"/>
      <c r="AL333" s="289"/>
      <c r="AM333" s="289"/>
      <c r="AN333" s="289"/>
      <c r="AO333" s="289"/>
      <c r="AP333" s="289"/>
      <c r="AQ333" s="289"/>
      <c r="AR333" s="289"/>
      <c r="AS333" s="289"/>
    </row>
    <row r="334" spans="1:45" hidden="1" x14ac:dyDescent="0.15">
      <c r="A334" s="289"/>
      <c r="AC334" s="289"/>
      <c r="AD334" s="289"/>
      <c r="AE334" s="289"/>
      <c r="AF334" s="289"/>
      <c r="AG334" s="289"/>
      <c r="AJ334" s="289"/>
      <c r="AK334" s="289"/>
      <c r="AL334" s="289"/>
      <c r="AM334" s="289"/>
      <c r="AN334" s="289"/>
      <c r="AO334" s="289"/>
      <c r="AP334" s="289"/>
      <c r="AQ334" s="289"/>
      <c r="AR334" s="289"/>
      <c r="AS334" s="289"/>
    </row>
    <row r="335" spans="1:45" hidden="1" x14ac:dyDescent="0.15">
      <c r="A335" s="289"/>
      <c r="AC335" s="289"/>
      <c r="AD335" s="289"/>
      <c r="AE335" s="289"/>
      <c r="AF335" s="289"/>
      <c r="AG335" s="289"/>
      <c r="AJ335" s="289"/>
      <c r="AK335" s="289"/>
      <c r="AL335" s="289"/>
      <c r="AM335" s="289"/>
      <c r="AN335" s="289"/>
      <c r="AO335" s="289"/>
      <c r="AP335" s="289"/>
      <c r="AQ335" s="289"/>
      <c r="AR335" s="289"/>
      <c r="AS335" s="289"/>
    </row>
    <row r="336" spans="1:45" hidden="1" x14ac:dyDescent="0.15">
      <c r="A336" s="289"/>
      <c r="AC336" s="289"/>
      <c r="AD336" s="289"/>
      <c r="AE336" s="289"/>
      <c r="AF336" s="289"/>
      <c r="AG336" s="289"/>
      <c r="AJ336" s="289"/>
      <c r="AK336" s="289"/>
      <c r="AL336" s="289"/>
      <c r="AM336" s="289"/>
      <c r="AN336" s="289"/>
      <c r="AO336" s="289"/>
      <c r="AP336" s="289"/>
      <c r="AQ336" s="289"/>
      <c r="AR336" s="289"/>
      <c r="AS336" s="289"/>
    </row>
    <row r="337" spans="1:45" hidden="1" x14ac:dyDescent="0.15">
      <c r="A337" s="289"/>
      <c r="AC337" s="289"/>
      <c r="AD337" s="289"/>
      <c r="AE337" s="289"/>
      <c r="AF337" s="289"/>
      <c r="AG337" s="289"/>
      <c r="AJ337" s="289"/>
      <c r="AK337" s="289"/>
      <c r="AL337" s="289"/>
      <c r="AM337" s="289"/>
      <c r="AN337" s="289"/>
      <c r="AO337" s="289"/>
      <c r="AP337" s="289"/>
      <c r="AQ337" s="289"/>
      <c r="AR337" s="289"/>
      <c r="AS337" s="289"/>
    </row>
    <row r="338" spans="1:45" hidden="1" x14ac:dyDescent="0.15">
      <c r="A338" s="289"/>
      <c r="AC338" s="289"/>
      <c r="AD338" s="289"/>
      <c r="AE338" s="289"/>
      <c r="AF338" s="289"/>
      <c r="AG338" s="289"/>
      <c r="AJ338" s="289"/>
      <c r="AK338" s="289"/>
      <c r="AL338" s="289"/>
      <c r="AM338" s="289"/>
      <c r="AN338" s="289"/>
      <c r="AO338" s="289"/>
      <c r="AP338" s="289"/>
      <c r="AQ338" s="289"/>
      <c r="AR338" s="289"/>
      <c r="AS338" s="289"/>
    </row>
    <row r="339" spans="1:45" hidden="1" x14ac:dyDescent="0.15">
      <c r="A339" s="289"/>
      <c r="AC339" s="289"/>
      <c r="AD339" s="289"/>
      <c r="AE339" s="289"/>
      <c r="AF339" s="289"/>
      <c r="AG339" s="289"/>
      <c r="AJ339" s="289"/>
      <c r="AK339" s="289"/>
      <c r="AL339" s="289"/>
      <c r="AM339" s="289"/>
      <c r="AN339" s="289"/>
      <c r="AO339" s="289"/>
      <c r="AP339" s="289"/>
      <c r="AQ339" s="289"/>
      <c r="AR339" s="289"/>
      <c r="AS339" s="289"/>
    </row>
    <row r="340" spans="1:45" hidden="1" x14ac:dyDescent="0.15">
      <c r="A340" s="289"/>
      <c r="AC340" s="289"/>
      <c r="AD340" s="289"/>
      <c r="AE340" s="289"/>
      <c r="AF340" s="289"/>
      <c r="AG340" s="289"/>
      <c r="AJ340" s="289"/>
      <c r="AK340" s="289"/>
      <c r="AL340" s="289"/>
      <c r="AM340" s="289"/>
      <c r="AN340" s="289"/>
      <c r="AO340" s="289"/>
      <c r="AP340" s="289"/>
      <c r="AQ340" s="289"/>
      <c r="AR340" s="289"/>
      <c r="AS340" s="289"/>
    </row>
    <row r="341" spans="1:45" hidden="1" x14ac:dyDescent="0.15">
      <c r="A341" s="289"/>
      <c r="AC341" s="289"/>
      <c r="AD341" s="289"/>
      <c r="AE341" s="289"/>
      <c r="AF341" s="289"/>
      <c r="AG341" s="289"/>
      <c r="AJ341" s="289"/>
      <c r="AK341" s="289"/>
      <c r="AL341" s="289"/>
      <c r="AM341" s="289"/>
      <c r="AN341" s="289"/>
      <c r="AO341" s="289"/>
      <c r="AP341" s="289"/>
      <c r="AQ341" s="289"/>
      <c r="AR341" s="289"/>
      <c r="AS341" s="289"/>
    </row>
    <row r="342" spans="1:45" hidden="1" x14ac:dyDescent="0.15">
      <c r="A342" s="289"/>
      <c r="AC342" s="289"/>
      <c r="AD342" s="289"/>
      <c r="AE342" s="289"/>
      <c r="AF342" s="289"/>
      <c r="AG342" s="289"/>
      <c r="AJ342" s="289"/>
      <c r="AK342" s="289"/>
      <c r="AL342" s="289"/>
      <c r="AM342" s="289"/>
      <c r="AN342" s="289"/>
      <c r="AO342" s="289"/>
      <c r="AP342" s="289"/>
      <c r="AQ342" s="289"/>
      <c r="AR342" s="289"/>
      <c r="AS342" s="289"/>
    </row>
    <row r="343" spans="1:45" hidden="1" x14ac:dyDescent="0.15">
      <c r="A343" s="289"/>
      <c r="AC343" s="289"/>
      <c r="AD343" s="289"/>
      <c r="AE343" s="289"/>
      <c r="AF343" s="289"/>
      <c r="AG343" s="289"/>
      <c r="AJ343" s="289"/>
      <c r="AK343" s="289"/>
      <c r="AL343" s="289"/>
      <c r="AM343" s="289"/>
      <c r="AN343" s="289"/>
      <c r="AO343" s="289"/>
      <c r="AP343" s="289"/>
      <c r="AQ343" s="289"/>
      <c r="AR343" s="289"/>
      <c r="AS343" s="289"/>
    </row>
    <row r="344" spans="1:45" hidden="1" x14ac:dyDescent="0.15">
      <c r="A344" s="289"/>
      <c r="AC344" s="289"/>
      <c r="AD344" s="289"/>
      <c r="AE344" s="289"/>
      <c r="AF344" s="289"/>
      <c r="AG344" s="289"/>
      <c r="AJ344" s="289"/>
      <c r="AK344" s="289"/>
      <c r="AL344" s="289"/>
      <c r="AM344" s="289"/>
      <c r="AN344" s="289"/>
      <c r="AO344" s="289"/>
      <c r="AP344" s="289"/>
      <c r="AQ344" s="289"/>
      <c r="AR344" s="289"/>
      <c r="AS344" s="289"/>
    </row>
    <row r="345" spans="1:45" hidden="1" x14ac:dyDescent="0.15">
      <c r="A345" s="289"/>
      <c r="AC345" s="289"/>
      <c r="AD345" s="289"/>
      <c r="AE345" s="289"/>
      <c r="AF345" s="289"/>
      <c r="AG345" s="289"/>
      <c r="AJ345" s="289"/>
      <c r="AK345" s="289"/>
      <c r="AL345" s="289"/>
      <c r="AM345" s="289"/>
      <c r="AN345" s="289"/>
      <c r="AO345" s="289"/>
      <c r="AP345" s="289"/>
      <c r="AQ345" s="289"/>
      <c r="AR345" s="289"/>
      <c r="AS345" s="289"/>
    </row>
    <row r="346" spans="1:45" hidden="1" x14ac:dyDescent="0.15">
      <c r="A346" s="289"/>
      <c r="AC346" s="289"/>
      <c r="AD346" s="289"/>
      <c r="AE346" s="289"/>
      <c r="AF346" s="289"/>
      <c r="AG346" s="289"/>
      <c r="AJ346" s="289"/>
      <c r="AK346" s="289"/>
      <c r="AL346" s="289"/>
      <c r="AM346" s="289"/>
      <c r="AN346" s="289"/>
      <c r="AO346" s="289"/>
      <c r="AP346" s="289"/>
      <c r="AQ346" s="289"/>
      <c r="AR346" s="289"/>
      <c r="AS346" s="289"/>
    </row>
    <row r="347" spans="1:45" hidden="1" x14ac:dyDescent="0.15">
      <c r="A347" s="289"/>
      <c r="AC347" s="289"/>
      <c r="AD347" s="289"/>
      <c r="AE347" s="289"/>
      <c r="AF347" s="289"/>
      <c r="AG347" s="289"/>
      <c r="AJ347" s="289"/>
      <c r="AK347" s="289"/>
      <c r="AL347" s="289"/>
      <c r="AM347" s="289"/>
      <c r="AN347" s="289"/>
      <c r="AO347" s="289"/>
      <c r="AP347" s="289"/>
      <c r="AQ347" s="289"/>
      <c r="AR347" s="289"/>
      <c r="AS347" s="289"/>
    </row>
    <row r="348" spans="1:45" hidden="1" x14ac:dyDescent="0.15">
      <c r="A348" s="289"/>
      <c r="AC348" s="289"/>
      <c r="AD348" s="289"/>
      <c r="AE348" s="289"/>
      <c r="AF348" s="289"/>
      <c r="AG348" s="289"/>
      <c r="AJ348" s="289"/>
      <c r="AK348" s="289"/>
      <c r="AL348" s="289"/>
      <c r="AM348" s="289"/>
      <c r="AN348" s="289"/>
      <c r="AO348" s="289"/>
      <c r="AP348" s="289"/>
      <c r="AQ348" s="289"/>
      <c r="AR348" s="289"/>
      <c r="AS348" s="289"/>
    </row>
    <row r="349" spans="1:45" hidden="1" x14ac:dyDescent="0.15">
      <c r="A349" s="289"/>
      <c r="AC349" s="289"/>
      <c r="AD349" s="289"/>
      <c r="AE349" s="289"/>
      <c r="AF349" s="289"/>
      <c r="AG349" s="289"/>
      <c r="AJ349" s="289"/>
      <c r="AK349" s="289"/>
      <c r="AL349" s="289"/>
      <c r="AM349" s="289"/>
      <c r="AN349" s="289"/>
      <c r="AO349" s="289"/>
      <c r="AP349" s="289"/>
      <c r="AQ349" s="289"/>
      <c r="AR349" s="289"/>
      <c r="AS349" s="289"/>
    </row>
    <row r="350" spans="1:45" hidden="1" x14ac:dyDescent="0.15">
      <c r="A350" s="289"/>
      <c r="AC350" s="289"/>
      <c r="AD350" s="289"/>
      <c r="AE350" s="289"/>
      <c r="AF350" s="289"/>
      <c r="AG350" s="289"/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</row>
    <row r="351" spans="1:45" hidden="1" x14ac:dyDescent="0.15">
      <c r="A351" s="289"/>
      <c r="AC351" s="289"/>
      <c r="AD351" s="289"/>
      <c r="AE351" s="289"/>
      <c r="AF351" s="289"/>
      <c r="AG351" s="289"/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</row>
    <row r="352" spans="1:45" hidden="1" x14ac:dyDescent="0.15">
      <c r="A352" s="289"/>
      <c r="AC352" s="289"/>
      <c r="AD352" s="289"/>
      <c r="AE352" s="289"/>
      <c r="AF352" s="289"/>
      <c r="AG352" s="289"/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</row>
    <row r="353" spans="1:45" hidden="1" x14ac:dyDescent="0.15">
      <c r="A353" s="289"/>
      <c r="AC353" s="289"/>
      <c r="AD353" s="289"/>
      <c r="AE353" s="289"/>
      <c r="AF353" s="289"/>
      <c r="AG353" s="289"/>
      <c r="AJ353" s="289"/>
      <c r="AK353" s="289"/>
      <c r="AL353" s="289"/>
      <c r="AM353" s="289"/>
      <c r="AN353" s="289"/>
      <c r="AO353" s="289"/>
      <c r="AP353" s="289"/>
      <c r="AQ353" s="289"/>
      <c r="AR353" s="289"/>
      <c r="AS353" s="289"/>
    </row>
    <row r="354" spans="1:45" hidden="1" x14ac:dyDescent="0.15">
      <c r="A354" s="289"/>
      <c r="AC354" s="289"/>
      <c r="AD354" s="289"/>
      <c r="AE354" s="289"/>
      <c r="AF354" s="289"/>
      <c r="AG354" s="289"/>
      <c r="AJ354" s="289"/>
      <c r="AK354" s="289"/>
      <c r="AL354" s="289"/>
      <c r="AM354" s="289"/>
      <c r="AN354" s="289"/>
      <c r="AO354" s="289"/>
      <c r="AP354" s="289"/>
      <c r="AQ354" s="289"/>
      <c r="AR354" s="289"/>
      <c r="AS354" s="289"/>
    </row>
    <row r="355" spans="1:45" hidden="1" x14ac:dyDescent="0.15">
      <c r="A355" s="289"/>
      <c r="AC355" s="289"/>
      <c r="AD355" s="289"/>
      <c r="AE355" s="289"/>
      <c r="AF355" s="289"/>
      <c r="AG355" s="289"/>
      <c r="AJ355" s="289"/>
      <c r="AK355" s="289"/>
      <c r="AL355" s="289"/>
      <c r="AM355" s="289"/>
      <c r="AN355" s="289"/>
      <c r="AO355" s="289"/>
      <c r="AP355" s="289"/>
      <c r="AQ355" s="289"/>
      <c r="AR355" s="289"/>
      <c r="AS355" s="289"/>
    </row>
    <row r="356" spans="1:45" hidden="1" x14ac:dyDescent="0.15">
      <c r="A356" s="289"/>
      <c r="AC356" s="289"/>
      <c r="AD356" s="289"/>
      <c r="AE356" s="289"/>
      <c r="AF356" s="289"/>
      <c r="AG356" s="289"/>
      <c r="AJ356" s="289"/>
      <c r="AK356" s="289"/>
      <c r="AL356" s="289"/>
      <c r="AM356" s="289"/>
      <c r="AN356" s="289"/>
      <c r="AO356" s="289"/>
      <c r="AP356" s="289"/>
      <c r="AQ356" s="289"/>
      <c r="AR356" s="289"/>
      <c r="AS356" s="289"/>
    </row>
    <row r="357" spans="1:45" hidden="1" x14ac:dyDescent="0.15">
      <c r="A357" s="289"/>
      <c r="AC357" s="289"/>
      <c r="AD357" s="289"/>
      <c r="AE357" s="289"/>
      <c r="AF357" s="289"/>
      <c r="AG357" s="289"/>
      <c r="AJ357" s="289"/>
      <c r="AK357" s="289"/>
      <c r="AL357" s="289"/>
      <c r="AM357" s="289"/>
      <c r="AN357" s="289"/>
      <c r="AO357" s="289"/>
      <c r="AP357" s="289"/>
      <c r="AQ357" s="289"/>
      <c r="AR357" s="289"/>
      <c r="AS357" s="289"/>
    </row>
    <row r="358" spans="1:45" hidden="1" x14ac:dyDescent="0.15">
      <c r="A358" s="289"/>
      <c r="AC358" s="289"/>
      <c r="AD358" s="289"/>
      <c r="AE358" s="289"/>
      <c r="AF358" s="289"/>
      <c r="AG358" s="289"/>
      <c r="AJ358" s="289"/>
      <c r="AK358" s="289"/>
      <c r="AL358" s="289"/>
      <c r="AM358" s="289"/>
      <c r="AN358" s="289"/>
      <c r="AO358" s="289"/>
      <c r="AP358" s="289"/>
      <c r="AQ358" s="289"/>
      <c r="AR358" s="289"/>
      <c r="AS358" s="289"/>
    </row>
    <row r="359" spans="1:45" hidden="1" x14ac:dyDescent="0.15">
      <c r="A359" s="289"/>
      <c r="AC359" s="289"/>
      <c r="AD359" s="289"/>
      <c r="AE359" s="289"/>
      <c r="AF359" s="289"/>
      <c r="AG359" s="289"/>
      <c r="AJ359" s="289"/>
      <c r="AK359" s="289"/>
      <c r="AL359" s="289"/>
      <c r="AM359" s="289"/>
      <c r="AN359" s="289"/>
      <c r="AO359" s="289"/>
      <c r="AP359" s="289"/>
      <c r="AQ359" s="289"/>
      <c r="AR359" s="289"/>
      <c r="AS359" s="289"/>
    </row>
    <row r="360" spans="1:45" hidden="1" x14ac:dyDescent="0.15">
      <c r="A360" s="289"/>
      <c r="AC360" s="289"/>
      <c r="AD360" s="289"/>
      <c r="AE360" s="289"/>
      <c r="AF360" s="289"/>
      <c r="AG360" s="289"/>
      <c r="AJ360" s="289"/>
      <c r="AK360" s="289"/>
      <c r="AL360" s="289"/>
      <c r="AM360" s="289"/>
      <c r="AN360" s="289"/>
      <c r="AO360" s="289"/>
      <c r="AP360" s="289"/>
      <c r="AQ360" s="289"/>
      <c r="AR360" s="289"/>
      <c r="AS360" s="289"/>
    </row>
    <row r="361" spans="1:45" hidden="1" x14ac:dyDescent="0.15">
      <c r="A361" s="289"/>
      <c r="AC361" s="289"/>
      <c r="AD361" s="289"/>
      <c r="AE361" s="289"/>
      <c r="AF361" s="289"/>
      <c r="AG361" s="289"/>
      <c r="AJ361" s="289"/>
      <c r="AK361" s="289"/>
      <c r="AL361" s="289"/>
      <c r="AM361" s="289"/>
      <c r="AN361" s="289"/>
      <c r="AO361" s="289"/>
      <c r="AP361" s="289"/>
      <c r="AQ361" s="289"/>
      <c r="AR361" s="289"/>
      <c r="AS361" s="289"/>
    </row>
    <row r="362" spans="1:45" hidden="1" x14ac:dyDescent="0.15">
      <c r="A362" s="289"/>
      <c r="AC362" s="289"/>
      <c r="AD362" s="289"/>
      <c r="AE362" s="289"/>
      <c r="AF362" s="289"/>
      <c r="AG362" s="289"/>
      <c r="AJ362" s="289"/>
      <c r="AK362" s="289"/>
      <c r="AL362" s="289"/>
      <c r="AM362" s="289"/>
      <c r="AN362" s="289"/>
      <c r="AO362" s="289"/>
      <c r="AP362" s="289"/>
      <c r="AQ362" s="289"/>
      <c r="AR362" s="289"/>
      <c r="AS362" s="289"/>
    </row>
    <row r="363" spans="1:45" hidden="1" x14ac:dyDescent="0.15">
      <c r="A363" s="289"/>
      <c r="AC363" s="289"/>
      <c r="AD363" s="289"/>
      <c r="AE363" s="289"/>
      <c r="AF363" s="289"/>
      <c r="AG363" s="289"/>
      <c r="AJ363" s="289"/>
      <c r="AK363" s="289"/>
      <c r="AL363" s="289"/>
      <c r="AM363" s="289"/>
      <c r="AN363" s="289"/>
      <c r="AO363" s="289"/>
      <c r="AP363" s="289"/>
      <c r="AQ363" s="289"/>
      <c r="AR363" s="289"/>
      <c r="AS363" s="289"/>
    </row>
    <row r="364" spans="1:45" hidden="1" x14ac:dyDescent="0.15">
      <c r="A364" s="289"/>
      <c r="AC364" s="289"/>
      <c r="AD364" s="289"/>
      <c r="AE364" s="289"/>
      <c r="AF364" s="289"/>
      <c r="AG364" s="289"/>
      <c r="AJ364" s="289"/>
      <c r="AK364" s="289"/>
      <c r="AL364" s="289"/>
      <c r="AM364" s="289"/>
      <c r="AN364" s="289"/>
      <c r="AO364" s="289"/>
      <c r="AP364" s="289"/>
      <c r="AQ364" s="289"/>
      <c r="AR364" s="289"/>
      <c r="AS364" s="289"/>
    </row>
    <row r="365" spans="1:45" hidden="1" x14ac:dyDescent="0.15">
      <c r="A365" s="289"/>
      <c r="AC365" s="289"/>
      <c r="AD365" s="289"/>
      <c r="AE365" s="289"/>
      <c r="AF365" s="289"/>
      <c r="AG365" s="289"/>
      <c r="AJ365" s="289"/>
      <c r="AK365" s="289"/>
      <c r="AL365" s="289"/>
      <c r="AM365" s="289"/>
      <c r="AN365" s="289"/>
      <c r="AO365" s="289"/>
      <c r="AP365" s="289"/>
      <c r="AQ365" s="289"/>
      <c r="AR365" s="289"/>
      <c r="AS365" s="289"/>
    </row>
    <row r="366" spans="1:45" hidden="1" x14ac:dyDescent="0.15">
      <c r="A366" s="289"/>
      <c r="AC366" s="289"/>
      <c r="AD366" s="289"/>
      <c r="AE366" s="289"/>
      <c r="AF366" s="289"/>
      <c r="AG366" s="289"/>
      <c r="AJ366" s="289"/>
      <c r="AK366" s="289"/>
      <c r="AL366" s="289"/>
      <c r="AM366" s="289"/>
      <c r="AN366" s="289"/>
      <c r="AO366" s="289"/>
      <c r="AP366" s="289"/>
      <c r="AQ366" s="289"/>
      <c r="AR366" s="289"/>
      <c r="AS366" s="289"/>
    </row>
    <row r="367" spans="1:45" hidden="1" x14ac:dyDescent="0.15">
      <c r="A367" s="289"/>
      <c r="AC367" s="289"/>
      <c r="AD367" s="289"/>
      <c r="AE367" s="289"/>
      <c r="AF367" s="289"/>
      <c r="AG367" s="289"/>
      <c r="AJ367" s="289"/>
      <c r="AK367" s="289"/>
      <c r="AL367" s="289"/>
      <c r="AM367" s="289"/>
      <c r="AN367" s="289"/>
      <c r="AO367" s="289"/>
      <c r="AP367" s="289"/>
      <c r="AQ367" s="289"/>
      <c r="AR367" s="289"/>
      <c r="AS367" s="289"/>
    </row>
    <row r="368" spans="1:45" hidden="1" x14ac:dyDescent="0.15">
      <c r="A368" s="289"/>
      <c r="AC368" s="289"/>
      <c r="AD368" s="289"/>
      <c r="AE368" s="289"/>
      <c r="AF368" s="289"/>
      <c r="AG368" s="289"/>
      <c r="AJ368" s="289"/>
      <c r="AK368" s="289"/>
      <c r="AL368" s="289"/>
      <c r="AM368" s="289"/>
      <c r="AN368" s="289"/>
      <c r="AO368" s="289"/>
      <c r="AP368" s="289"/>
      <c r="AQ368" s="289"/>
      <c r="AR368" s="289"/>
      <c r="AS368" s="289"/>
    </row>
    <row r="369" spans="1:45" hidden="1" x14ac:dyDescent="0.15">
      <c r="A369" s="289"/>
      <c r="AC369" s="289"/>
      <c r="AD369" s="289"/>
      <c r="AE369" s="289"/>
      <c r="AF369" s="289"/>
      <c r="AG369" s="289"/>
      <c r="AJ369" s="289"/>
      <c r="AK369" s="289"/>
      <c r="AL369" s="289"/>
      <c r="AM369" s="289"/>
      <c r="AN369" s="289"/>
      <c r="AO369" s="289"/>
      <c r="AP369" s="289"/>
      <c r="AQ369" s="289"/>
      <c r="AR369" s="289"/>
      <c r="AS369" s="289"/>
    </row>
    <row r="370" spans="1:45" hidden="1" x14ac:dyDescent="0.15">
      <c r="A370" s="289"/>
      <c r="AC370" s="289"/>
      <c r="AD370" s="289"/>
      <c r="AE370" s="289"/>
      <c r="AF370" s="289"/>
      <c r="AG370" s="289"/>
      <c r="AJ370" s="289"/>
      <c r="AK370" s="289"/>
      <c r="AL370" s="289"/>
      <c r="AM370" s="289"/>
      <c r="AN370" s="289"/>
      <c r="AO370" s="289"/>
      <c r="AP370" s="289"/>
      <c r="AQ370" s="289"/>
      <c r="AR370" s="289"/>
      <c r="AS370" s="289"/>
    </row>
    <row r="371" spans="1:45" hidden="1" x14ac:dyDescent="0.15">
      <c r="A371" s="289"/>
      <c r="AC371" s="289"/>
      <c r="AD371" s="289"/>
      <c r="AE371" s="289"/>
      <c r="AF371" s="289"/>
      <c r="AG371" s="289"/>
      <c r="AJ371" s="289"/>
      <c r="AK371" s="289"/>
      <c r="AL371" s="289"/>
      <c r="AM371" s="289"/>
      <c r="AN371" s="289"/>
      <c r="AO371" s="289"/>
      <c r="AP371" s="289"/>
      <c r="AQ371" s="289"/>
      <c r="AR371" s="289"/>
      <c r="AS371" s="289"/>
    </row>
    <row r="372" spans="1:45" hidden="1" x14ac:dyDescent="0.15">
      <c r="A372" s="289"/>
      <c r="AC372" s="289"/>
      <c r="AD372" s="289"/>
      <c r="AE372" s="289"/>
      <c r="AF372" s="289"/>
      <c r="AG372" s="289"/>
      <c r="AJ372" s="289"/>
      <c r="AK372" s="289"/>
      <c r="AL372" s="289"/>
      <c r="AM372" s="289"/>
      <c r="AN372" s="289"/>
      <c r="AO372" s="289"/>
      <c r="AP372" s="289"/>
      <c r="AQ372" s="289"/>
      <c r="AR372" s="289"/>
      <c r="AS372" s="289"/>
    </row>
    <row r="373" spans="1:45" hidden="1" x14ac:dyDescent="0.15">
      <c r="A373" s="289"/>
      <c r="AC373" s="289"/>
      <c r="AD373" s="289"/>
      <c r="AE373" s="289"/>
      <c r="AF373" s="289"/>
      <c r="AG373" s="289"/>
      <c r="AJ373" s="289"/>
      <c r="AK373" s="289"/>
      <c r="AL373" s="289"/>
      <c r="AM373" s="289"/>
      <c r="AN373" s="289"/>
      <c r="AO373" s="289"/>
      <c r="AP373" s="289"/>
      <c r="AQ373" s="289"/>
      <c r="AR373" s="289"/>
      <c r="AS373" s="289"/>
    </row>
    <row r="374" spans="1:45" hidden="1" x14ac:dyDescent="0.15">
      <c r="A374" s="289"/>
      <c r="AC374" s="289"/>
      <c r="AD374" s="289"/>
      <c r="AE374" s="289"/>
      <c r="AF374" s="289"/>
      <c r="AG374" s="289"/>
      <c r="AJ374" s="289"/>
      <c r="AK374" s="289"/>
      <c r="AL374" s="289"/>
      <c r="AM374" s="289"/>
      <c r="AN374" s="289"/>
      <c r="AO374" s="289"/>
      <c r="AP374" s="289"/>
      <c r="AQ374" s="289"/>
      <c r="AR374" s="289"/>
      <c r="AS374" s="289"/>
    </row>
    <row r="375" spans="1:45" hidden="1" x14ac:dyDescent="0.15">
      <c r="A375" s="289"/>
      <c r="AC375" s="289"/>
      <c r="AD375" s="289"/>
      <c r="AE375" s="289"/>
      <c r="AF375" s="289"/>
      <c r="AG375" s="289"/>
      <c r="AJ375" s="289"/>
      <c r="AK375" s="289"/>
      <c r="AL375" s="289"/>
      <c r="AM375" s="289"/>
      <c r="AN375" s="289"/>
      <c r="AO375" s="289"/>
      <c r="AP375" s="289"/>
      <c r="AQ375" s="289"/>
      <c r="AR375" s="289"/>
      <c r="AS375" s="289"/>
    </row>
    <row r="376" spans="1:45" hidden="1" x14ac:dyDescent="0.15">
      <c r="A376" s="289"/>
      <c r="AC376" s="289"/>
      <c r="AD376" s="289"/>
      <c r="AE376" s="289"/>
      <c r="AF376" s="289"/>
      <c r="AG376" s="289"/>
      <c r="AJ376" s="289"/>
      <c r="AK376" s="289"/>
      <c r="AL376" s="289"/>
      <c r="AM376" s="289"/>
      <c r="AN376" s="289"/>
      <c r="AO376" s="289"/>
      <c r="AP376" s="289"/>
      <c r="AQ376" s="289"/>
      <c r="AR376" s="289"/>
      <c r="AS376" s="289"/>
    </row>
    <row r="377" spans="1:45" hidden="1" x14ac:dyDescent="0.15">
      <c r="A377" s="289"/>
      <c r="AC377" s="289"/>
      <c r="AD377" s="289"/>
      <c r="AE377" s="289"/>
      <c r="AF377" s="289"/>
      <c r="AG377" s="289"/>
      <c r="AJ377" s="289"/>
      <c r="AK377" s="289"/>
      <c r="AL377" s="289"/>
      <c r="AM377" s="289"/>
      <c r="AN377" s="289"/>
      <c r="AO377" s="289"/>
      <c r="AP377" s="289"/>
      <c r="AQ377" s="289"/>
      <c r="AR377" s="289"/>
      <c r="AS377" s="289"/>
    </row>
    <row r="378" spans="1:45" hidden="1" x14ac:dyDescent="0.15">
      <c r="A378" s="289"/>
      <c r="AC378" s="289"/>
      <c r="AD378" s="289"/>
      <c r="AE378" s="289"/>
      <c r="AF378" s="289"/>
      <c r="AG378" s="289"/>
      <c r="AJ378" s="289"/>
      <c r="AK378" s="289"/>
      <c r="AL378" s="289"/>
      <c r="AM378" s="289"/>
      <c r="AN378" s="289"/>
      <c r="AO378" s="289"/>
      <c r="AP378" s="289"/>
      <c r="AQ378" s="289"/>
      <c r="AR378" s="289"/>
      <c r="AS378" s="289"/>
    </row>
    <row r="379" spans="1:45" hidden="1" x14ac:dyDescent="0.15">
      <c r="A379" s="289"/>
      <c r="AC379" s="289"/>
      <c r="AD379" s="289"/>
      <c r="AE379" s="289"/>
      <c r="AF379" s="289"/>
      <c r="AG379" s="289"/>
      <c r="AJ379" s="289"/>
      <c r="AK379" s="289"/>
      <c r="AL379" s="289"/>
      <c r="AM379" s="289"/>
      <c r="AN379" s="289"/>
      <c r="AO379" s="289"/>
      <c r="AP379" s="289"/>
      <c r="AQ379" s="289"/>
      <c r="AR379" s="289"/>
      <c r="AS379" s="289"/>
    </row>
    <row r="380" spans="1:45" x14ac:dyDescent="0.15">
      <c r="A380" s="289"/>
      <c r="AC380" s="289"/>
      <c r="AD380" s="289"/>
      <c r="AE380" s="289"/>
      <c r="AF380" s="289"/>
      <c r="AG380" s="289"/>
      <c r="AJ380" s="289"/>
      <c r="AK380" s="289"/>
      <c r="AL380" s="289"/>
      <c r="AM380" s="289"/>
      <c r="AN380" s="289"/>
      <c r="AO380" s="289"/>
      <c r="AP380" s="289"/>
      <c r="AQ380" s="289"/>
      <c r="AR380" s="289"/>
      <c r="AS380" s="289"/>
    </row>
    <row r="381" spans="1:45" x14ac:dyDescent="0.15">
      <c r="A381" s="289"/>
      <c r="AC381" s="289"/>
      <c r="AD381" s="289"/>
      <c r="AE381" s="289"/>
      <c r="AF381" s="289"/>
      <c r="AG381" s="289"/>
      <c r="AJ381" s="289"/>
      <c r="AK381" s="289"/>
      <c r="AL381" s="289"/>
      <c r="AM381" s="289"/>
      <c r="AN381" s="289"/>
      <c r="AO381" s="289"/>
      <c r="AP381" s="289"/>
      <c r="AQ381" s="289"/>
      <c r="AR381" s="289"/>
      <c r="AS381" s="289"/>
    </row>
    <row r="382" spans="1:45" x14ac:dyDescent="0.15">
      <c r="A382" s="289"/>
      <c r="AC382" s="289"/>
      <c r="AD382" s="289"/>
      <c r="AE382" s="289"/>
      <c r="AF382" s="289"/>
      <c r="AG382" s="289"/>
      <c r="AJ382" s="289"/>
      <c r="AK382" s="289"/>
      <c r="AL382" s="289"/>
      <c r="AM382" s="289"/>
      <c r="AN382" s="289"/>
      <c r="AO382" s="289"/>
      <c r="AP382" s="289"/>
      <c r="AQ382" s="289"/>
      <c r="AR382" s="289"/>
      <c r="AS382" s="289"/>
    </row>
    <row r="383" spans="1:45" x14ac:dyDescent="0.15">
      <c r="A383" s="289"/>
      <c r="AC383" s="289"/>
      <c r="AD383" s="289"/>
      <c r="AE383" s="289"/>
      <c r="AF383" s="289"/>
      <c r="AG383" s="289"/>
      <c r="AJ383" s="289"/>
      <c r="AK383" s="289"/>
      <c r="AL383" s="289"/>
      <c r="AM383" s="289"/>
      <c r="AN383" s="289"/>
      <c r="AO383" s="289"/>
      <c r="AP383" s="289"/>
      <c r="AQ383" s="289"/>
      <c r="AR383" s="289"/>
      <c r="AS383" s="289"/>
    </row>
    <row r="384" spans="1:45" x14ac:dyDescent="0.15">
      <c r="A384" s="289"/>
      <c r="AC384" s="289"/>
      <c r="AD384" s="289"/>
      <c r="AE384" s="289"/>
      <c r="AF384" s="289"/>
      <c r="AG384" s="289"/>
      <c r="AJ384" s="289"/>
      <c r="AK384" s="289"/>
      <c r="AL384" s="289"/>
      <c r="AM384" s="289"/>
      <c r="AN384" s="289"/>
      <c r="AO384" s="289"/>
      <c r="AP384" s="289"/>
      <c r="AQ384" s="289"/>
      <c r="AR384" s="289"/>
      <c r="AS384" s="289"/>
    </row>
    <row r="385" spans="1:45" x14ac:dyDescent="0.15">
      <c r="A385" s="289"/>
      <c r="AC385" s="289"/>
      <c r="AD385" s="289"/>
      <c r="AE385" s="289"/>
      <c r="AF385" s="289"/>
      <c r="AG385" s="289"/>
      <c r="AJ385" s="289"/>
      <c r="AK385" s="289"/>
      <c r="AL385" s="289"/>
      <c r="AM385" s="289"/>
      <c r="AN385" s="289"/>
      <c r="AO385" s="289"/>
      <c r="AP385" s="289"/>
      <c r="AQ385" s="289"/>
      <c r="AR385" s="289"/>
      <c r="AS385" s="289"/>
    </row>
    <row r="386" spans="1:45" x14ac:dyDescent="0.15">
      <c r="A386" s="289"/>
      <c r="AC386" s="289"/>
      <c r="AD386" s="289"/>
      <c r="AE386" s="289"/>
      <c r="AF386" s="289"/>
      <c r="AG386" s="289"/>
      <c r="AJ386" s="289"/>
      <c r="AK386" s="289"/>
      <c r="AL386" s="289"/>
      <c r="AM386" s="289"/>
      <c r="AN386" s="289"/>
      <c r="AO386" s="289"/>
      <c r="AP386" s="289"/>
      <c r="AQ386" s="289"/>
      <c r="AR386" s="289"/>
      <c r="AS386" s="289"/>
    </row>
    <row r="387" spans="1:45" x14ac:dyDescent="0.15">
      <c r="A387" s="289"/>
      <c r="AC387" s="289"/>
      <c r="AD387" s="289"/>
      <c r="AE387" s="289"/>
      <c r="AF387" s="289"/>
      <c r="AG387" s="289"/>
      <c r="AJ387" s="289"/>
      <c r="AK387" s="289"/>
      <c r="AL387" s="289"/>
      <c r="AM387" s="289"/>
      <c r="AN387" s="289"/>
      <c r="AO387" s="289"/>
      <c r="AP387" s="289"/>
      <c r="AQ387" s="289"/>
      <c r="AR387" s="289"/>
      <c r="AS387" s="289"/>
    </row>
    <row r="388" spans="1:45" x14ac:dyDescent="0.15">
      <c r="A388" s="289"/>
      <c r="AC388" s="289"/>
      <c r="AD388" s="289"/>
      <c r="AE388" s="289"/>
      <c r="AF388" s="289"/>
      <c r="AG388" s="289"/>
      <c r="AJ388" s="289"/>
      <c r="AK388" s="289"/>
      <c r="AL388" s="289"/>
      <c r="AM388" s="289"/>
      <c r="AN388" s="289"/>
      <c r="AO388" s="289"/>
      <c r="AP388" s="289"/>
      <c r="AQ388" s="289"/>
      <c r="AR388" s="289"/>
      <c r="AS388" s="289"/>
    </row>
    <row r="389" spans="1:45" x14ac:dyDescent="0.15">
      <c r="A389" s="289"/>
      <c r="AC389" s="289"/>
      <c r="AD389" s="289"/>
      <c r="AE389" s="289"/>
      <c r="AF389" s="289"/>
      <c r="AG389" s="289"/>
      <c r="AJ389" s="289"/>
      <c r="AK389" s="289"/>
      <c r="AL389" s="289"/>
      <c r="AM389" s="289"/>
      <c r="AN389" s="289"/>
      <c r="AO389" s="289"/>
      <c r="AP389" s="289"/>
      <c r="AQ389" s="289"/>
      <c r="AR389" s="289"/>
      <c r="AS389" s="289"/>
    </row>
    <row r="390" spans="1:45" x14ac:dyDescent="0.15">
      <c r="A390" s="289"/>
      <c r="AC390" s="289"/>
      <c r="AD390" s="289"/>
      <c r="AE390" s="289"/>
      <c r="AF390" s="289"/>
      <c r="AG390" s="289"/>
      <c r="AJ390" s="289"/>
      <c r="AK390" s="289"/>
      <c r="AL390" s="289"/>
      <c r="AM390" s="289"/>
      <c r="AN390" s="289"/>
      <c r="AO390" s="289"/>
      <c r="AP390" s="289"/>
      <c r="AQ390" s="289"/>
      <c r="AR390" s="289"/>
      <c r="AS390" s="289"/>
    </row>
    <row r="391" spans="1:45" x14ac:dyDescent="0.15">
      <c r="A391" s="289"/>
      <c r="AC391" s="289"/>
      <c r="AD391" s="289"/>
      <c r="AE391" s="289"/>
      <c r="AF391" s="289"/>
      <c r="AG391" s="289"/>
      <c r="AJ391" s="289"/>
      <c r="AK391" s="289"/>
      <c r="AL391" s="289"/>
      <c r="AM391" s="289"/>
      <c r="AN391" s="289"/>
      <c r="AO391" s="289"/>
      <c r="AP391" s="289"/>
      <c r="AQ391" s="289"/>
      <c r="AR391" s="289"/>
      <c r="AS391" s="289"/>
    </row>
    <row r="392" spans="1:45" x14ac:dyDescent="0.15">
      <c r="A392" s="289"/>
      <c r="AC392" s="289"/>
      <c r="AD392" s="289"/>
      <c r="AE392" s="289"/>
      <c r="AF392" s="289"/>
      <c r="AG392" s="289"/>
      <c r="AJ392" s="289"/>
      <c r="AK392" s="289"/>
      <c r="AL392" s="289"/>
      <c r="AM392" s="289"/>
      <c r="AN392" s="289"/>
      <c r="AO392" s="289"/>
      <c r="AP392" s="289"/>
      <c r="AQ392" s="289"/>
      <c r="AR392" s="289"/>
      <c r="AS392" s="289"/>
    </row>
    <row r="393" spans="1:45" x14ac:dyDescent="0.15">
      <c r="A393" s="289"/>
      <c r="AC393" s="289"/>
      <c r="AD393" s="289"/>
      <c r="AE393" s="289"/>
      <c r="AF393" s="289"/>
      <c r="AG393" s="289"/>
      <c r="AJ393" s="289"/>
      <c r="AK393" s="289"/>
      <c r="AL393" s="289"/>
      <c r="AM393" s="289"/>
      <c r="AN393" s="289"/>
      <c r="AO393" s="289"/>
      <c r="AP393" s="289"/>
      <c r="AQ393" s="289"/>
      <c r="AR393" s="289"/>
      <c r="AS393" s="289"/>
    </row>
    <row r="394" spans="1:45" x14ac:dyDescent="0.15">
      <c r="A394" s="289"/>
      <c r="AC394" s="289"/>
      <c r="AD394" s="289"/>
      <c r="AE394" s="289"/>
      <c r="AF394" s="289"/>
      <c r="AG394" s="289"/>
      <c r="AJ394" s="289"/>
      <c r="AK394" s="289"/>
      <c r="AL394" s="289"/>
      <c r="AM394" s="289"/>
      <c r="AN394" s="289"/>
      <c r="AO394" s="289"/>
      <c r="AP394" s="289"/>
      <c r="AQ394" s="289"/>
      <c r="AR394" s="289"/>
      <c r="AS394" s="289"/>
    </row>
    <row r="395" spans="1:45" x14ac:dyDescent="0.15">
      <c r="A395" s="289"/>
      <c r="AC395" s="289"/>
      <c r="AD395" s="289"/>
      <c r="AE395" s="289"/>
      <c r="AF395" s="289"/>
      <c r="AG395" s="289"/>
      <c r="AJ395" s="289"/>
      <c r="AK395" s="289"/>
      <c r="AL395" s="289"/>
      <c r="AM395" s="289"/>
      <c r="AN395" s="289"/>
      <c r="AO395" s="289"/>
      <c r="AP395" s="289"/>
      <c r="AQ395" s="289"/>
      <c r="AR395" s="289"/>
      <c r="AS395" s="289"/>
    </row>
    <row r="396" spans="1:45" x14ac:dyDescent="0.15">
      <c r="A396" s="289"/>
      <c r="AC396" s="289"/>
      <c r="AD396" s="289"/>
      <c r="AE396" s="289"/>
      <c r="AF396" s="289"/>
      <c r="AG396" s="289"/>
      <c r="AJ396" s="289"/>
      <c r="AK396" s="289"/>
      <c r="AL396" s="289"/>
      <c r="AM396" s="289"/>
      <c r="AN396" s="289"/>
      <c r="AO396" s="289"/>
      <c r="AP396" s="289"/>
      <c r="AQ396" s="289"/>
      <c r="AR396" s="289"/>
      <c r="AS396" s="289"/>
    </row>
    <row r="397" spans="1:45" x14ac:dyDescent="0.15">
      <c r="A397" s="289"/>
      <c r="AC397" s="289"/>
      <c r="AD397" s="289"/>
      <c r="AE397" s="289"/>
      <c r="AF397" s="289"/>
      <c r="AG397" s="289"/>
      <c r="AJ397" s="289"/>
      <c r="AK397" s="289"/>
      <c r="AL397" s="289"/>
      <c r="AM397" s="289"/>
      <c r="AN397" s="289"/>
      <c r="AO397" s="289"/>
      <c r="AP397" s="289"/>
      <c r="AQ397" s="289"/>
      <c r="AR397" s="289"/>
      <c r="AS397" s="289"/>
    </row>
    <row r="398" spans="1:45" x14ac:dyDescent="0.15">
      <c r="A398" s="289"/>
      <c r="AC398" s="289"/>
      <c r="AD398" s="289"/>
      <c r="AE398" s="289"/>
      <c r="AF398" s="289"/>
      <c r="AG398" s="289"/>
      <c r="AJ398" s="289"/>
      <c r="AK398" s="289"/>
      <c r="AL398" s="289"/>
      <c r="AM398" s="289"/>
      <c r="AN398" s="289"/>
      <c r="AO398" s="289"/>
      <c r="AP398" s="289"/>
      <c r="AQ398" s="289"/>
      <c r="AR398" s="289"/>
      <c r="AS398" s="289"/>
    </row>
    <row r="399" spans="1:45" x14ac:dyDescent="0.15">
      <c r="A399" s="289"/>
      <c r="AC399" s="289"/>
      <c r="AD399" s="289"/>
      <c r="AE399" s="289"/>
      <c r="AF399" s="289"/>
      <c r="AG399" s="289"/>
      <c r="AJ399" s="289"/>
      <c r="AK399" s="289"/>
      <c r="AL399" s="289"/>
      <c r="AM399" s="289"/>
      <c r="AN399" s="289"/>
      <c r="AO399" s="289"/>
      <c r="AP399" s="289"/>
      <c r="AQ399" s="289"/>
      <c r="AR399" s="289"/>
      <c r="AS399" s="289"/>
    </row>
    <row r="400" spans="1:45" x14ac:dyDescent="0.15">
      <c r="A400" s="289"/>
      <c r="AC400" s="289"/>
      <c r="AD400" s="289"/>
      <c r="AE400" s="289"/>
      <c r="AF400" s="289"/>
      <c r="AG400" s="289"/>
      <c r="AJ400" s="289"/>
      <c r="AK400" s="289"/>
      <c r="AL400" s="289"/>
      <c r="AM400" s="289"/>
      <c r="AN400" s="289"/>
      <c r="AO400" s="289"/>
      <c r="AP400" s="289"/>
      <c r="AQ400" s="289"/>
      <c r="AR400" s="289"/>
      <c r="AS400" s="289"/>
    </row>
    <row r="401" spans="1:45" x14ac:dyDescent="0.15">
      <c r="A401" s="289"/>
      <c r="AC401" s="289"/>
      <c r="AD401" s="289"/>
      <c r="AE401" s="289"/>
      <c r="AF401" s="289"/>
      <c r="AG401" s="289"/>
      <c r="AJ401" s="289"/>
      <c r="AK401" s="289"/>
      <c r="AL401" s="289"/>
      <c r="AM401" s="289"/>
      <c r="AN401" s="289"/>
      <c r="AO401" s="289"/>
      <c r="AP401" s="289"/>
      <c r="AQ401" s="289"/>
      <c r="AR401" s="289"/>
      <c r="AS401" s="289"/>
    </row>
    <row r="402" spans="1:45" x14ac:dyDescent="0.15">
      <c r="A402" s="289"/>
      <c r="AC402" s="289"/>
      <c r="AD402" s="289"/>
      <c r="AE402" s="289"/>
      <c r="AF402" s="289"/>
      <c r="AG402" s="289"/>
      <c r="AJ402" s="289"/>
      <c r="AK402" s="289"/>
      <c r="AL402" s="289"/>
      <c r="AM402" s="289"/>
      <c r="AN402" s="289"/>
      <c r="AO402" s="289"/>
      <c r="AP402" s="289"/>
      <c r="AQ402" s="289"/>
      <c r="AR402" s="289"/>
      <c r="AS402" s="289"/>
    </row>
    <row r="403" spans="1:45" x14ac:dyDescent="0.15">
      <c r="A403" s="289"/>
      <c r="AC403" s="289"/>
      <c r="AD403" s="289"/>
      <c r="AE403" s="289"/>
      <c r="AF403" s="289"/>
      <c r="AG403" s="289"/>
      <c r="AJ403" s="289"/>
      <c r="AK403" s="289"/>
      <c r="AL403" s="289"/>
      <c r="AM403" s="289"/>
      <c r="AN403" s="289"/>
      <c r="AO403" s="289"/>
      <c r="AP403" s="289"/>
      <c r="AQ403" s="289"/>
      <c r="AR403" s="289"/>
      <c r="AS403" s="289"/>
    </row>
    <row r="404" spans="1:45" x14ac:dyDescent="0.15">
      <c r="A404" s="289"/>
      <c r="AC404" s="289"/>
      <c r="AD404" s="289"/>
      <c r="AE404" s="289"/>
      <c r="AF404" s="289"/>
      <c r="AG404" s="289"/>
      <c r="AJ404" s="289"/>
      <c r="AK404" s="289"/>
      <c r="AL404" s="289"/>
      <c r="AM404" s="289"/>
      <c r="AN404" s="289"/>
      <c r="AO404" s="289"/>
      <c r="AP404" s="289"/>
      <c r="AQ404" s="289"/>
      <c r="AR404" s="289"/>
      <c r="AS404" s="289"/>
    </row>
    <row r="405" spans="1:45" x14ac:dyDescent="0.15">
      <c r="A405" s="289"/>
      <c r="AC405" s="289"/>
      <c r="AD405" s="289"/>
      <c r="AE405" s="289"/>
      <c r="AF405" s="289"/>
      <c r="AG405" s="289"/>
      <c r="AJ405" s="289"/>
      <c r="AK405" s="289"/>
      <c r="AL405" s="289"/>
      <c r="AM405" s="289"/>
      <c r="AN405" s="289"/>
      <c r="AO405" s="289"/>
      <c r="AP405" s="289"/>
      <c r="AQ405" s="289"/>
      <c r="AR405" s="289"/>
      <c r="AS405" s="289"/>
    </row>
    <row r="406" spans="1:45" x14ac:dyDescent="0.15">
      <c r="A406" s="289"/>
      <c r="AC406" s="289"/>
      <c r="AD406" s="289"/>
      <c r="AE406" s="289"/>
      <c r="AF406" s="289"/>
      <c r="AG406" s="289"/>
      <c r="AJ406" s="289"/>
      <c r="AK406" s="289"/>
      <c r="AL406" s="289"/>
      <c r="AM406" s="289"/>
      <c r="AN406" s="289"/>
      <c r="AO406" s="289"/>
      <c r="AP406" s="289"/>
      <c r="AQ406" s="289"/>
      <c r="AR406" s="289"/>
      <c r="AS406" s="289"/>
    </row>
    <row r="407" spans="1:45" x14ac:dyDescent="0.15">
      <c r="A407" s="289"/>
      <c r="AC407" s="289"/>
      <c r="AD407" s="289"/>
      <c r="AE407" s="289"/>
      <c r="AF407" s="289"/>
      <c r="AG407" s="289"/>
      <c r="AJ407" s="289"/>
      <c r="AK407" s="289"/>
      <c r="AL407" s="289"/>
      <c r="AM407" s="289"/>
      <c r="AN407" s="289"/>
      <c r="AO407" s="289"/>
      <c r="AP407" s="289"/>
      <c r="AQ407" s="289"/>
      <c r="AR407" s="289"/>
      <c r="AS407" s="289"/>
    </row>
    <row r="408" spans="1:45" x14ac:dyDescent="0.15">
      <c r="A408" s="289"/>
      <c r="AC408" s="289"/>
      <c r="AD408" s="289"/>
      <c r="AE408" s="289"/>
      <c r="AF408" s="289"/>
      <c r="AG408" s="289"/>
      <c r="AJ408" s="289"/>
      <c r="AK408" s="289"/>
      <c r="AL408" s="289"/>
      <c r="AM408" s="289"/>
      <c r="AN408" s="289"/>
      <c r="AO408" s="289"/>
      <c r="AP408" s="289"/>
      <c r="AQ408" s="289"/>
      <c r="AR408" s="289"/>
      <c r="AS408" s="289"/>
    </row>
    <row r="409" spans="1:45" x14ac:dyDescent="0.15">
      <c r="A409" s="289"/>
      <c r="AC409" s="289"/>
      <c r="AD409" s="289"/>
      <c r="AE409" s="289"/>
      <c r="AF409" s="289"/>
      <c r="AG409" s="289"/>
      <c r="AJ409" s="289"/>
      <c r="AK409" s="289"/>
      <c r="AL409" s="289"/>
      <c r="AM409" s="289"/>
      <c r="AN409" s="289"/>
      <c r="AO409" s="289"/>
      <c r="AP409" s="289"/>
      <c r="AQ409" s="289"/>
      <c r="AR409" s="289"/>
      <c r="AS409" s="289"/>
    </row>
    <row r="410" spans="1:45" x14ac:dyDescent="0.15">
      <c r="A410" s="289"/>
      <c r="AC410" s="289"/>
      <c r="AD410" s="289"/>
      <c r="AE410" s="289"/>
      <c r="AF410" s="289"/>
      <c r="AG410" s="289"/>
      <c r="AJ410" s="289"/>
      <c r="AK410" s="289"/>
      <c r="AL410" s="289"/>
      <c r="AM410" s="289"/>
      <c r="AN410" s="289"/>
      <c r="AO410" s="289"/>
      <c r="AP410" s="289"/>
      <c r="AQ410" s="289"/>
      <c r="AR410" s="289"/>
      <c r="AS410" s="289"/>
    </row>
    <row r="411" spans="1:45" x14ac:dyDescent="0.15">
      <c r="A411" s="289"/>
      <c r="AC411" s="289"/>
      <c r="AD411" s="289"/>
      <c r="AE411" s="289"/>
      <c r="AF411" s="289"/>
      <c r="AG411" s="289"/>
      <c r="AJ411" s="289"/>
      <c r="AK411" s="289"/>
      <c r="AL411" s="289"/>
      <c r="AM411" s="289"/>
      <c r="AN411" s="289"/>
      <c r="AO411" s="289"/>
      <c r="AP411" s="289"/>
      <c r="AQ411" s="289"/>
      <c r="AR411" s="289"/>
      <c r="AS411" s="289"/>
    </row>
    <row r="412" spans="1:45" x14ac:dyDescent="0.15">
      <c r="A412" s="289"/>
      <c r="AC412" s="289"/>
      <c r="AD412" s="289"/>
      <c r="AE412" s="289"/>
      <c r="AF412" s="289"/>
      <c r="AG412" s="289"/>
      <c r="AJ412" s="289"/>
      <c r="AK412" s="289"/>
      <c r="AL412" s="289"/>
      <c r="AM412" s="289"/>
      <c r="AN412" s="289"/>
      <c r="AO412" s="289"/>
      <c r="AP412" s="289"/>
      <c r="AQ412" s="289"/>
      <c r="AR412" s="289"/>
      <c r="AS412" s="289"/>
    </row>
    <row r="413" spans="1:45" x14ac:dyDescent="0.15">
      <c r="A413" s="289"/>
      <c r="AC413" s="289"/>
      <c r="AD413" s="289"/>
      <c r="AE413" s="289"/>
      <c r="AF413" s="289"/>
      <c r="AG413" s="289"/>
      <c r="AJ413" s="289"/>
      <c r="AK413" s="289"/>
      <c r="AL413" s="289"/>
      <c r="AM413" s="289"/>
      <c r="AN413" s="289"/>
      <c r="AO413" s="289"/>
      <c r="AP413" s="289"/>
      <c r="AQ413" s="289"/>
      <c r="AR413" s="289"/>
      <c r="AS413" s="289"/>
    </row>
    <row r="414" spans="1:45" x14ac:dyDescent="0.15">
      <c r="A414" s="289"/>
      <c r="AC414" s="289"/>
      <c r="AD414" s="289"/>
      <c r="AE414" s="289"/>
      <c r="AF414" s="289"/>
      <c r="AG414" s="289"/>
      <c r="AJ414" s="289"/>
      <c r="AK414" s="289"/>
      <c r="AL414" s="289"/>
      <c r="AM414" s="289"/>
      <c r="AN414" s="289"/>
      <c r="AO414" s="289"/>
      <c r="AP414" s="289"/>
      <c r="AQ414" s="289"/>
      <c r="AR414" s="289"/>
      <c r="AS414" s="289"/>
    </row>
    <row r="415" spans="1:45" x14ac:dyDescent="0.15">
      <c r="A415" s="289"/>
      <c r="AC415" s="289"/>
      <c r="AD415" s="289"/>
      <c r="AE415" s="289"/>
      <c r="AF415" s="289"/>
      <c r="AG415" s="289"/>
      <c r="AJ415" s="289"/>
      <c r="AK415" s="289"/>
      <c r="AL415" s="289"/>
      <c r="AM415" s="289"/>
      <c r="AN415" s="289"/>
      <c r="AO415" s="289"/>
      <c r="AP415" s="289"/>
      <c r="AQ415" s="289"/>
      <c r="AR415" s="289"/>
      <c r="AS415" s="289"/>
    </row>
    <row r="416" spans="1:45" x14ac:dyDescent="0.15">
      <c r="A416" s="289"/>
      <c r="AC416" s="289"/>
      <c r="AD416" s="289"/>
      <c r="AE416" s="289"/>
      <c r="AF416" s="289"/>
      <c r="AG416" s="289"/>
      <c r="AJ416" s="289"/>
      <c r="AK416" s="289"/>
      <c r="AL416" s="289"/>
      <c r="AM416" s="289"/>
      <c r="AN416" s="289"/>
      <c r="AO416" s="289"/>
      <c r="AP416" s="289"/>
      <c r="AQ416" s="289"/>
      <c r="AR416" s="289"/>
      <c r="AS416" s="289"/>
    </row>
    <row r="417" spans="1:45" x14ac:dyDescent="0.15">
      <c r="A417" s="289"/>
      <c r="AC417" s="289"/>
      <c r="AD417" s="289"/>
      <c r="AE417" s="289"/>
      <c r="AF417" s="289"/>
      <c r="AG417" s="289"/>
      <c r="AJ417" s="289"/>
      <c r="AK417" s="289"/>
      <c r="AL417" s="289"/>
      <c r="AM417" s="289"/>
      <c r="AN417" s="289"/>
      <c r="AO417" s="289"/>
      <c r="AP417" s="289"/>
      <c r="AQ417" s="289"/>
      <c r="AR417" s="289"/>
      <c r="AS417" s="289"/>
    </row>
    <row r="418" spans="1:45" x14ac:dyDescent="0.15">
      <c r="A418" s="289"/>
      <c r="AC418" s="289"/>
      <c r="AD418" s="289"/>
      <c r="AE418" s="289"/>
      <c r="AF418" s="289"/>
      <c r="AG418" s="289"/>
      <c r="AJ418" s="289"/>
      <c r="AK418" s="289"/>
      <c r="AL418" s="289"/>
      <c r="AM418" s="289"/>
      <c r="AN418" s="289"/>
      <c r="AO418" s="289"/>
      <c r="AP418" s="289"/>
      <c r="AQ418" s="289"/>
      <c r="AR418" s="289"/>
      <c r="AS418" s="289"/>
    </row>
    <row r="419" spans="1:45" x14ac:dyDescent="0.15">
      <c r="A419" s="289"/>
      <c r="AC419" s="289"/>
      <c r="AD419" s="289"/>
      <c r="AE419" s="289"/>
      <c r="AF419" s="289"/>
      <c r="AG419" s="289"/>
      <c r="AJ419" s="289"/>
      <c r="AK419" s="289"/>
      <c r="AL419" s="289"/>
      <c r="AM419" s="289"/>
      <c r="AN419" s="289"/>
      <c r="AO419" s="289"/>
      <c r="AP419" s="289"/>
      <c r="AQ419" s="289"/>
      <c r="AR419" s="289"/>
      <c r="AS419" s="289"/>
    </row>
    <row r="420" spans="1:45" x14ac:dyDescent="0.15">
      <c r="A420" s="289"/>
      <c r="AC420" s="289"/>
      <c r="AD420" s="289"/>
      <c r="AE420" s="289"/>
      <c r="AF420" s="289"/>
      <c r="AG420" s="289"/>
      <c r="AJ420" s="289"/>
      <c r="AK420" s="289"/>
      <c r="AL420" s="289"/>
      <c r="AM420" s="289"/>
      <c r="AN420" s="289"/>
      <c r="AO420" s="289"/>
      <c r="AP420" s="289"/>
      <c r="AQ420" s="289"/>
      <c r="AR420" s="289"/>
      <c r="AS420" s="289"/>
    </row>
    <row r="421" spans="1:45" x14ac:dyDescent="0.15">
      <c r="A421" s="289"/>
      <c r="AC421" s="289"/>
      <c r="AD421" s="289"/>
      <c r="AE421" s="289"/>
      <c r="AF421" s="289"/>
      <c r="AG421" s="289"/>
      <c r="AJ421" s="289"/>
      <c r="AK421" s="289"/>
      <c r="AL421" s="289"/>
      <c r="AM421" s="289"/>
      <c r="AN421" s="289"/>
      <c r="AO421" s="289"/>
      <c r="AP421" s="289"/>
      <c r="AQ421" s="289"/>
      <c r="AR421" s="289"/>
      <c r="AS421" s="289"/>
    </row>
    <row r="422" spans="1:45" x14ac:dyDescent="0.15">
      <c r="A422" s="289"/>
      <c r="AC422" s="289"/>
      <c r="AD422" s="289"/>
      <c r="AE422" s="289"/>
      <c r="AF422" s="289"/>
      <c r="AG422" s="289"/>
      <c r="AJ422" s="289"/>
      <c r="AK422" s="289"/>
      <c r="AL422" s="289"/>
      <c r="AM422" s="289"/>
      <c r="AN422" s="289"/>
      <c r="AO422" s="289"/>
      <c r="AP422" s="289"/>
      <c r="AQ422" s="289"/>
      <c r="AR422" s="289"/>
      <c r="AS422" s="289"/>
    </row>
    <row r="423" spans="1:45" x14ac:dyDescent="0.15">
      <c r="A423" s="289"/>
      <c r="AC423" s="289"/>
      <c r="AD423" s="289"/>
      <c r="AE423" s="289"/>
      <c r="AF423" s="289"/>
      <c r="AG423" s="289"/>
      <c r="AJ423" s="289"/>
      <c r="AK423" s="289"/>
      <c r="AL423" s="289"/>
      <c r="AM423" s="289"/>
      <c r="AN423" s="289"/>
      <c r="AO423" s="289"/>
      <c r="AP423" s="289"/>
      <c r="AQ423" s="289"/>
      <c r="AR423" s="289"/>
      <c r="AS423" s="289"/>
    </row>
    <row r="424" spans="1:45" x14ac:dyDescent="0.15">
      <c r="A424" s="289"/>
      <c r="AC424" s="289"/>
      <c r="AD424" s="289"/>
      <c r="AE424" s="289"/>
      <c r="AF424" s="289"/>
      <c r="AG424" s="289"/>
      <c r="AJ424" s="289"/>
      <c r="AK424" s="289"/>
      <c r="AL424" s="289"/>
      <c r="AM424" s="289"/>
      <c r="AN424" s="289"/>
      <c r="AO424" s="289"/>
      <c r="AP424" s="289"/>
      <c r="AQ424" s="289"/>
      <c r="AR424" s="289"/>
      <c r="AS424" s="289"/>
    </row>
    <row r="425" spans="1:45" x14ac:dyDescent="0.15">
      <c r="A425" s="289"/>
      <c r="AC425" s="289"/>
      <c r="AD425" s="289"/>
      <c r="AE425" s="289"/>
      <c r="AF425" s="289"/>
      <c r="AG425" s="289"/>
      <c r="AJ425" s="289"/>
      <c r="AK425" s="289"/>
      <c r="AL425" s="289"/>
      <c r="AM425" s="289"/>
      <c r="AN425" s="289"/>
      <c r="AO425" s="289"/>
      <c r="AP425" s="289"/>
      <c r="AQ425" s="289"/>
      <c r="AR425" s="289"/>
      <c r="AS425" s="289"/>
    </row>
    <row r="426" spans="1:45" x14ac:dyDescent="0.15">
      <c r="A426" s="289"/>
      <c r="AC426" s="289"/>
      <c r="AD426" s="289"/>
      <c r="AE426" s="289"/>
      <c r="AF426" s="289"/>
      <c r="AG426" s="289"/>
      <c r="AJ426" s="289"/>
      <c r="AK426" s="289"/>
      <c r="AL426" s="289"/>
      <c r="AM426" s="289"/>
      <c r="AN426" s="289"/>
      <c r="AO426" s="289"/>
      <c r="AP426" s="289"/>
      <c r="AQ426" s="289"/>
      <c r="AR426" s="289"/>
      <c r="AS426" s="289"/>
    </row>
    <row r="427" spans="1:45" x14ac:dyDescent="0.15">
      <c r="A427" s="289"/>
      <c r="AC427" s="289"/>
      <c r="AD427" s="289"/>
      <c r="AE427" s="289"/>
      <c r="AF427" s="289"/>
      <c r="AG427" s="289"/>
      <c r="AJ427" s="289"/>
      <c r="AK427" s="289"/>
      <c r="AL427" s="289"/>
      <c r="AM427" s="289"/>
      <c r="AN427" s="289"/>
      <c r="AO427" s="289"/>
      <c r="AP427" s="289"/>
      <c r="AQ427" s="289"/>
      <c r="AR427" s="289"/>
      <c r="AS427" s="289"/>
    </row>
    <row r="428" spans="1:45" x14ac:dyDescent="0.15">
      <c r="A428" s="289"/>
      <c r="AC428" s="289"/>
      <c r="AD428" s="289"/>
      <c r="AE428" s="289"/>
      <c r="AF428" s="289"/>
      <c r="AG428" s="289"/>
      <c r="AJ428" s="289"/>
      <c r="AK428" s="289"/>
      <c r="AL428" s="289"/>
      <c r="AM428" s="289"/>
      <c r="AN428" s="289"/>
      <c r="AO428" s="289"/>
      <c r="AP428" s="289"/>
      <c r="AQ428" s="289"/>
      <c r="AR428" s="289"/>
      <c r="AS428" s="289"/>
    </row>
    <row r="429" spans="1:45" x14ac:dyDescent="0.15">
      <c r="A429" s="289"/>
      <c r="AC429" s="289"/>
      <c r="AD429" s="289"/>
      <c r="AE429" s="289"/>
      <c r="AF429" s="289"/>
      <c r="AG429" s="289"/>
      <c r="AJ429" s="289"/>
      <c r="AK429" s="289"/>
      <c r="AL429" s="289"/>
      <c r="AM429" s="289"/>
      <c r="AN429" s="289"/>
      <c r="AO429" s="289"/>
      <c r="AP429" s="289"/>
      <c r="AQ429" s="289"/>
      <c r="AR429" s="289"/>
      <c r="AS429" s="289"/>
    </row>
    <row r="430" spans="1:45" x14ac:dyDescent="0.15">
      <c r="A430" s="289"/>
      <c r="AC430" s="289"/>
      <c r="AD430" s="289"/>
      <c r="AE430" s="289"/>
      <c r="AF430" s="289"/>
      <c r="AG430" s="289"/>
      <c r="AJ430" s="289"/>
      <c r="AK430" s="289"/>
      <c r="AL430" s="289"/>
      <c r="AM430" s="289"/>
      <c r="AN430" s="289"/>
      <c r="AO430" s="289"/>
      <c r="AP430" s="289"/>
      <c r="AQ430" s="289"/>
      <c r="AR430" s="289"/>
      <c r="AS430" s="289"/>
    </row>
    <row r="431" spans="1:45" x14ac:dyDescent="0.15">
      <c r="A431" s="289"/>
      <c r="AC431" s="289"/>
      <c r="AD431" s="289"/>
      <c r="AE431" s="289"/>
      <c r="AF431" s="289"/>
      <c r="AG431" s="289"/>
      <c r="AJ431" s="289"/>
      <c r="AK431" s="289"/>
      <c r="AL431" s="289"/>
      <c r="AM431" s="289"/>
      <c r="AN431" s="289"/>
      <c r="AO431" s="289"/>
      <c r="AP431" s="289"/>
      <c r="AQ431" s="289"/>
      <c r="AR431" s="289"/>
      <c r="AS431" s="289"/>
    </row>
    <row r="432" spans="1:45" x14ac:dyDescent="0.15">
      <c r="A432" s="289"/>
      <c r="AC432" s="289"/>
      <c r="AD432" s="289"/>
      <c r="AE432" s="289"/>
      <c r="AF432" s="289"/>
      <c r="AG432" s="289"/>
      <c r="AJ432" s="289"/>
      <c r="AK432" s="289"/>
      <c r="AL432" s="289"/>
      <c r="AM432" s="289"/>
      <c r="AN432" s="289"/>
      <c r="AO432" s="289"/>
      <c r="AP432" s="289"/>
      <c r="AQ432" s="289"/>
      <c r="AR432" s="289"/>
      <c r="AS432" s="289"/>
    </row>
    <row r="433" spans="1:45" x14ac:dyDescent="0.15">
      <c r="A433" s="289"/>
      <c r="AC433" s="289"/>
      <c r="AD433" s="289"/>
      <c r="AE433" s="289"/>
      <c r="AF433" s="289"/>
      <c r="AG433" s="289"/>
      <c r="AJ433" s="289"/>
      <c r="AK433" s="289"/>
      <c r="AL433" s="289"/>
      <c r="AM433" s="289"/>
      <c r="AN433" s="289"/>
      <c r="AO433" s="289"/>
      <c r="AP433" s="289"/>
      <c r="AQ433" s="289"/>
      <c r="AR433" s="289"/>
      <c r="AS433" s="289"/>
    </row>
    <row r="434" spans="1:45" x14ac:dyDescent="0.15">
      <c r="A434" s="289"/>
      <c r="AC434" s="289"/>
      <c r="AD434" s="289"/>
      <c r="AE434" s="289"/>
      <c r="AF434" s="289"/>
      <c r="AG434" s="289"/>
      <c r="AJ434" s="289"/>
      <c r="AK434" s="289"/>
      <c r="AL434" s="289"/>
      <c r="AM434" s="289"/>
      <c r="AN434" s="289"/>
      <c r="AO434" s="289"/>
      <c r="AP434" s="289"/>
      <c r="AQ434" s="289"/>
      <c r="AR434" s="289"/>
      <c r="AS434" s="289"/>
    </row>
    <row r="435" spans="1:45" x14ac:dyDescent="0.15">
      <c r="A435" s="289"/>
      <c r="AC435" s="289"/>
      <c r="AD435" s="289"/>
      <c r="AE435" s="289"/>
      <c r="AF435" s="289"/>
      <c r="AG435" s="289"/>
      <c r="AJ435" s="289"/>
      <c r="AK435" s="289"/>
      <c r="AL435" s="289"/>
      <c r="AM435" s="289"/>
      <c r="AN435" s="289"/>
      <c r="AO435" s="289"/>
      <c r="AP435" s="289"/>
      <c r="AQ435" s="289"/>
      <c r="AR435" s="289"/>
      <c r="AS435" s="289"/>
    </row>
    <row r="436" spans="1:45" x14ac:dyDescent="0.15">
      <c r="A436" s="289"/>
      <c r="AC436" s="289"/>
      <c r="AD436" s="289"/>
      <c r="AE436" s="289"/>
      <c r="AF436" s="289"/>
      <c r="AG436" s="289"/>
      <c r="AJ436" s="289"/>
      <c r="AK436" s="289"/>
      <c r="AL436" s="289"/>
      <c r="AM436" s="289"/>
      <c r="AN436" s="289"/>
      <c r="AO436" s="289"/>
      <c r="AP436" s="289"/>
      <c r="AQ436" s="289"/>
      <c r="AR436" s="289"/>
      <c r="AS436" s="289"/>
    </row>
    <row r="437" spans="1:45" x14ac:dyDescent="0.15">
      <c r="A437" s="289"/>
      <c r="AC437" s="289"/>
      <c r="AD437" s="289"/>
      <c r="AE437" s="289"/>
      <c r="AF437" s="289"/>
      <c r="AG437" s="289"/>
      <c r="AJ437" s="289"/>
      <c r="AK437" s="289"/>
      <c r="AL437" s="289"/>
      <c r="AM437" s="289"/>
      <c r="AN437" s="289"/>
      <c r="AO437" s="289"/>
      <c r="AP437" s="289"/>
      <c r="AQ437" s="289"/>
      <c r="AR437" s="289"/>
      <c r="AS437" s="289"/>
    </row>
    <row r="438" spans="1:45" x14ac:dyDescent="0.15">
      <c r="A438" s="289"/>
      <c r="AC438" s="289"/>
      <c r="AD438" s="289"/>
      <c r="AE438" s="289"/>
      <c r="AF438" s="289"/>
      <c r="AG438" s="289"/>
      <c r="AJ438" s="289"/>
      <c r="AK438" s="289"/>
      <c r="AL438" s="289"/>
      <c r="AM438" s="289"/>
      <c r="AN438" s="289"/>
      <c r="AO438" s="289"/>
      <c r="AP438" s="289"/>
      <c r="AQ438" s="289"/>
      <c r="AR438" s="289"/>
      <c r="AS438" s="289"/>
    </row>
    <row r="439" spans="1:45" x14ac:dyDescent="0.15">
      <c r="A439" s="289"/>
      <c r="AC439" s="289"/>
      <c r="AD439" s="289"/>
      <c r="AE439" s="289"/>
      <c r="AF439" s="289"/>
      <c r="AG439" s="289"/>
      <c r="AJ439" s="289"/>
      <c r="AK439" s="289"/>
      <c r="AL439" s="289"/>
      <c r="AM439" s="289"/>
      <c r="AN439" s="289"/>
      <c r="AO439" s="289"/>
      <c r="AP439" s="289"/>
      <c r="AQ439" s="289"/>
      <c r="AR439" s="289"/>
      <c r="AS439" s="289"/>
    </row>
    <row r="440" spans="1:45" x14ac:dyDescent="0.15">
      <c r="A440" s="289"/>
      <c r="AC440" s="289"/>
      <c r="AD440" s="289"/>
      <c r="AE440" s="289"/>
      <c r="AF440" s="289"/>
      <c r="AG440" s="289"/>
      <c r="AJ440" s="289"/>
      <c r="AK440" s="289"/>
      <c r="AL440" s="289"/>
      <c r="AM440" s="289"/>
      <c r="AN440" s="289"/>
      <c r="AO440" s="289"/>
      <c r="AP440" s="289"/>
      <c r="AQ440" s="289"/>
      <c r="AR440" s="289"/>
      <c r="AS440" s="289"/>
    </row>
    <row r="441" spans="1:45" x14ac:dyDescent="0.15">
      <c r="A441" s="289"/>
      <c r="AC441" s="289"/>
      <c r="AD441" s="289"/>
      <c r="AE441" s="289"/>
      <c r="AF441" s="289"/>
      <c r="AG441" s="289"/>
      <c r="AJ441" s="289"/>
      <c r="AK441" s="289"/>
      <c r="AL441" s="289"/>
      <c r="AM441" s="289"/>
      <c r="AN441" s="289"/>
      <c r="AO441" s="289"/>
      <c r="AP441" s="289"/>
      <c r="AQ441" s="289"/>
      <c r="AR441" s="289"/>
      <c r="AS441" s="289"/>
    </row>
    <row r="442" spans="1:45" x14ac:dyDescent="0.15">
      <c r="A442" s="289"/>
      <c r="AC442" s="289"/>
      <c r="AD442" s="289"/>
      <c r="AE442" s="289"/>
      <c r="AF442" s="289"/>
      <c r="AG442" s="289"/>
      <c r="AJ442" s="289"/>
      <c r="AK442" s="289"/>
      <c r="AL442" s="289"/>
      <c r="AM442" s="289"/>
      <c r="AN442" s="289"/>
      <c r="AO442" s="289"/>
      <c r="AP442" s="289"/>
      <c r="AQ442" s="289"/>
      <c r="AR442" s="289"/>
      <c r="AS442" s="289"/>
    </row>
    <row r="443" spans="1:45" x14ac:dyDescent="0.15">
      <c r="A443" s="289"/>
      <c r="AC443" s="289"/>
      <c r="AD443" s="289"/>
      <c r="AE443" s="289"/>
      <c r="AF443" s="289"/>
      <c r="AG443" s="289"/>
      <c r="AJ443" s="289"/>
      <c r="AK443" s="289"/>
      <c r="AL443" s="289"/>
      <c r="AM443" s="289"/>
      <c r="AN443" s="289"/>
      <c r="AO443" s="289"/>
      <c r="AP443" s="289"/>
      <c r="AQ443" s="289"/>
      <c r="AR443" s="289"/>
      <c r="AS443" s="289"/>
    </row>
    <row r="444" spans="1:45" x14ac:dyDescent="0.15">
      <c r="A444" s="289"/>
      <c r="AC444" s="289"/>
      <c r="AD444" s="289"/>
      <c r="AE444" s="289"/>
      <c r="AF444" s="289"/>
      <c r="AG444" s="289"/>
      <c r="AJ444" s="289"/>
      <c r="AK444" s="289"/>
      <c r="AL444" s="289"/>
      <c r="AM444" s="289"/>
      <c r="AN444" s="289"/>
      <c r="AO444" s="289"/>
      <c r="AP444" s="289"/>
      <c r="AQ444" s="289"/>
      <c r="AR444" s="289"/>
      <c r="AS444" s="289"/>
    </row>
    <row r="445" spans="1:45" x14ac:dyDescent="0.15">
      <c r="A445" s="289"/>
      <c r="AC445" s="289"/>
      <c r="AD445" s="289"/>
      <c r="AE445" s="289"/>
      <c r="AF445" s="289"/>
      <c r="AG445" s="289"/>
      <c r="AJ445" s="289"/>
      <c r="AK445" s="289"/>
      <c r="AL445" s="289"/>
      <c r="AM445" s="289"/>
      <c r="AN445" s="289"/>
      <c r="AO445" s="289"/>
      <c r="AP445" s="289"/>
      <c r="AQ445" s="289"/>
      <c r="AR445" s="289"/>
      <c r="AS445" s="289"/>
    </row>
    <row r="446" spans="1:45" x14ac:dyDescent="0.15">
      <c r="A446" s="289"/>
      <c r="AC446" s="289"/>
      <c r="AD446" s="289"/>
      <c r="AE446" s="289"/>
      <c r="AF446" s="289"/>
      <c r="AG446" s="289"/>
      <c r="AJ446" s="289"/>
      <c r="AK446" s="289"/>
      <c r="AL446" s="289"/>
      <c r="AM446" s="289"/>
      <c r="AN446" s="289"/>
      <c r="AO446" s="289"/>
      <c r="AP446" s="289"/>
      <c r="AQ446" s="289"/>
      <c r="AR446" s="289"/>
      <c r="AS446" s="289"/>
    </row>
    <row r="447" spans="1:45" x14ac:dyDescent="0.15">
      <c r="A447" s="289"/>
      <c r="AC447" s="289"/>
      <c r="AD447" s="289"/>
      <c r="AE447" s="289"/>
      <c r="AF447" s="289"/>
      <c r="AG447" s="289"/>
      <c r="AJ447" s="289"/>
      <c r="AK447" s="289"/>
      <c r="AL447" s="289"/>
      <c r="AM447" s="289"/>
      <c r="AN447" s="289"/>
      <c r="AO447" s="289"/>
      <c r="AP447" s="289"/>
      <c r="AQ447" s="289"/>
      <c r="AR447" s="289"/>
      <c r="AS447" s="289"/>
    </row>
    <row r="448" spans="1:45" x14ac:dyDescent="0.15">
      <c r="A448" s="289"/>
      <c r="AC448" s="289"/>
      <c r="AD448" s="289"/>
      <c r="AE448" s="289"/>
      <c r="AF448" s="289"/>
      <c r="AG448" s="289"/>
      <c r="AJ448" s="289"/>
      <c r="AK448" s="289"/>
      <c r="AL448" s="289"/>
      <c r="AM448" s="289"/>
      <c r="AN448" s="289"/>
      <c r="AO448" s="289"/>
      <c r="AP448" s="289"/>
      <c r="AQ448" s="289"/>
      <c r="AR448" s="289"/>
      <c r="AS448" s="289"/>
    </row>
    <row r="449" spans="1:45" x14ac:dyDescent="0.15">
      <c r="A449" s="289"/>
      <c r="AC449" s="289"/>
      <c r="AD449" s="289"/>
      <c r="AE449" s="289"/>
      <c r="AF449" s="289"/>
      <c r="AG449" s="289"/>
      <c r="AJ449" s="289"/>
      <c r="AK449" s="289"/>
      <c r="AL449" s="289"/>
      <c r="AM449" s="289"/>
      <c r="AN449" s="289"/>
      <c r="AO449" s="289"/>
      <c r="AP449" s="289"/>
      <c r="AQ449" s="289"/>
      <c r="AR449" s="289"/>
      <c r="AS449" s="289"/>
    </row>
    <row r="450" spans="1:45" x14ac:dyDescent="0.15">
      <c r="A450" s="289"/>
      <c r="AC450" s="289"/>
      <c r="AD450" s="289"/>
      <c r="AE450" s="289"/>
      <c r="AF450" s="289"/>
      <c r="AG450" s="289"/>
      <c r="AJ450" s="289"/>
      <c r="AK450" s="289"/>
      <c r="AL450" s="289"/>
      <c r="AM450" s="289"/>
      <c r="AN450" s="289"/>
      <c r="AO450" s="289"/>
      <c r="AP450" s="289"/>
      <c r="AQ450" s="289"/>
      <c r="AR450" s="289"/>
      <c r="AS450" s="289"/>
    </row>
    <row r="451" spans="1:45" x14ac:dyDescent="0.15">
      <c r="A451" s="289"/>
      <c r="AC451" s="289"/>
      <c r="AD451" s="289"/>
      <c r="AE451" s="289"/>
      <c r="AF451" s="289"/>
      <c r="AG451" s="289"/>
      <c r="AJ451" s="289"/>
      <c r="AK451" s="289"/>
      <c r="AL451" s="289"/>
      <c r="AM451" s="289"/>
      <c r="AN451" s="289"/>
      <c r="AO451" s="289"/>
      <c r="AP451" s="289"/>
      <c r="AQ451" s="289"/>
      <c r="AR451" s="289"/>
      <c r="AS451" s="289"/>
    </row>
    <row r="452" spans="1:45" x14ac:dyDescent="0.15">
      <c r="A452" s="289"/>
      <c r="AC452" s="289"/>
      <c r="AD452" s="289"/>
      <c r="AE452" s="289"/>
      <c r="AF452" s="289"/>
      <c r="AG452" s="289"/>
      <c r="AJ452" s="289"/>
      <c r="AK452" s="289"/>
      <c r="AL452" s="289"/>
      <c r="AM452" s="289"/>
      <c r="AN452" s="289"/>
      <c r="AO452" s="289"/>
      <c r="AP452" s="289"/>
      <c r="AQ452" s="289"/>
      <c r="AR452" s="289"/>
      <c r="AS452" s="289"/>
    </row>
    <row r="453" spans="1:45" x14ac:dyDescent="0.15">
      <c r="A453" s="289"/>
      <c r="AC453" s="289"/>
      <c r="AD453" s="289"/>
      <c r="AE453" s="289"/>
      <c r="AF453" s="289"/>
      <c r="AG453" s="289"/>
      <c r="AJ453" s="289"/>
      <c r="AK453" s="289"/>
      <c r="AL453" s="289"/>
      <c r="AM453" s="289"/>
      <c r="AN453" s="289"/>
      <c r="AO453" s="289"/>
      <c r="AP453" s="289"/>
      <c r="AQ453" s="289"/>
      <c r="AR453" s="289"/>
      <c r="AS453" s="289"/>
    </row>
    <row r="454" spans="1:45" x14ac:dyDescent="0.15">
      <c r="A454" s="289"/>
      <c r="AC454" s="289"/>
      <c r="AD454" s="289"/>
      <c r="AE454" s="289"/>
      <c r="AF454" s="289"/>
      <c r="AG454" s="289"/>
      <c r="AJ454" s="289"/>
      <c r="AK454" s="289"/>
      <c r="AL454" s="289"/>
      <c r="AM454" s="289"/>
      <c r="AN454" s="289"/>
      <c r="AO454" s="289"/>
      <c r="AP454" s="289"/>
      <c r="AQ454" s="289"/>
      <c r="AR454" s="289"/>
      <c r="AS454" s="289"/>
    </row>
    <row r="455" spans="1:45" x14ac:dyDescent="0.15">
      <c r="A455" s="289"/>
      <c r="AC455" s="289"/>
      <c r="AD455" s="289"/>
      <c r="AE455" s="289"/>
      <c r="AF455" s="289"/>
      <c r="AG455" s="289"/>
      <c r="AJ455" s="289"/>
      <c r="AK455" s="289"/>
      <c r="AL455" s="289"/>
      <c r="AM455" s="289"/>
      <c r="AN455" s="289"/>
      <c r="AO455" s="289"/>
      <c r="AP455" s="289"/>
      <c r="AQ455" s="289"/>
      <c r="AR455" s="289"/>
      <c r="AS455" s="289"/>
    </row>
    <row r="456" spans="1:45" x14ac:dyDescent="0.15">
      <c r="A456" s="289"/>
      <c r="AC456" s="289"/>
      <c r="AD456" s="289"/>
      <c r="AE456" s="289"/>
      <c r="AF456" s="289"/>
      <c r="AG456" s="289"/>
      <c r="AJ456" s="289"/>
      <c r="AK456" s="289"/>
      <c r="AL456" s="289"/>
      <c r="AM456" s="289"/>
      <c r="AN456" s="289"/>
      <c r="AO456" s="289"/>
      <c r="AP456" s="289"/>
      <c r="AQ456" s="289"/>
      <c r="AR456" s="289"/>
      <c r="AS456" s="289"/>
    </row>
    <row r="457" spans="1:45" x14ac:dyDescent="0.15">
      <c r="A457" s="289"/>
      <c r="AC457" s="289"/>
      <c r="AD457" s="289"/>
      <c r="AE457" s="289"/>
      <c r="AF457" s="289"/>
      <c r="AG457" s="289"/>
      <c r="AJ457" s="289"/>
      <c r="AK457" s="289"/>
      <c r="AL457" s="289"/>
      <c r="AM457" s="289"/>
      <c r="AN457" s="289"/>
      <c r="AO457" s="289"/>
      <c r="AP457" s="289"/>
      <c r="AQ457" s="289"/>
      <c r="AR457" s="289"/>
      <c r="AS457" s="289"/>
    </row>
    <row r="458" spans="1:45" x14ac:dyDescent="0.15">
      <c r="A458" s="289"/>
      <c r="AC458" s="289"/>
      <c r="AD458" s="289"/>
      <c r="AE458" s="289"/>
      <c r="AF458" s="289"/>
      <c r="AG458" s="289"/>
      <c r="AJ458" s="289"/>
      <c r="AK458" s="289"/>
      <c r="AL458" s="289"/>
      <c r="AM458" s="289"/>
      <c r="AN458" s="289"/>
      <c r="AO458" s="289"/>
      <c r="AP458" s="289"/>
      <c r="AQ458" s="289"/>
      <c r="AR458" s="289"/>
      <c r="AS458" s="289"/>
    </row>
    <row r="459" spans="1:45" x14ac:dyDescent="0.15">
      <c r="A459" s="289"/>
      <c r="AC459" s="289"/>
      <c r="AD459" s="289"/>
      <c r="AE459" s="289"/>
      <c r="AF459" s="289"/>
      <c r="AG459" s="289"/>
      <c r="AJ459" s="289"/>
      <c r="AK459" s="289"/>
      <c r="AL459" s="289"/>
      <c r="AM459" s="289"/>
      <c r="AN459" s="289"/>
      <c r="AO459" s="289"/>
      <c r="AP459" s="289"/>
      <c r="AQ459" s="289"/>
      <c r="AR459" s="289"/>
      <c r="AS459" s="289"/>
    </row>
    <row r="460" spans="1:45" x14ac:dyDescent="0.15">
      <c r="A460" s="289"/>
      <c r="AC460" s="289"/>
      <c r="AD460" s="289"/>
      <c r="AE460" s="289"/>
      <c r="AF460" s="289"/>
      <c r="AG460" s="289"/>
      <c r="AJ460" s="289"/>
      <c r="AK460" s="289"/>
      <c r="AL460" s="289"/>
      <c r="AM460" s="289"/>
      <c r="AN460" s="289"/>
      <c r="AO460" s="289"/>
      <c r="AP460" s="289"/>
      <c r="AQ460" s="289"/>
      <c r="AR460" s="289"/>
      <c r="AS460" s="289"/>
    </row>
    <row r="461" spans="1:45" x14ac:dyDescent="0.15">
      <c r="A461" s="289"/>
      <c r="AC461" s="289"/>
      <c r="AD461" s="289"/>
      <c r="AE461" s="289"/>
      <c r="AF461" s="289"/>
      <c r="AG461" s="289"/>
      <c r="AJ461" s="289"/>
      <c r="AK461" s="289"/>
      <c r="AL461" s="289"/>
      <c r="AM461" s="289"/>
      <c r="AN461" s="289"/>
      <c r="AO461" s="289"/>
      <c r="AP461" s="289"/>
      <c r="AQ461" s="289"/>
      <c r="AR461" s="289"/>
      <c r="AS461" s="289"/>
    </row>
    <row r="462" spans="1:45" x14ac:dyDescent="0.15">
      <c r="A462" s="289"/>
      <c r="AC462" s="289"/>
      <c r="AD462" s="289"/>
      <c r="AE462" s="289"/>
      <c r="AF462" s="289"/>
      <c r="AG462" s="289"/>
      <c r="AJ462" s="289"/>
      <c r="AK462" s="289"/>
      <c r="AL462" s="289"/>
      <c r="AM462" s="289"/>
      <c r="AN462" s="289"/>
      <c r="AO462" s="289"/>
      <c r="AP462" s="289"/>
      <c r="AQ462" s="289"/>
      <c r="AR462" s="289"/>
      <c r="AS462" s="289"/>
    </row>
    <row r="463" spans="1:45" x14ac:dyDescent="0.15">
      <c r="A463" s="289"/>
      <c r="AC463" s="289"/>
      <c r="AD463" s="289"/>
      <c r="AE463" s="289"/>
      <c r="AF463" s="289"/>
      <c r="AG463" s="289"/>
      <c r="AJ463" s="289"/>
      <c r="AK463" s="289"/>
      <c r="AL463" s="289"/>
      <c r="AM463" s="289"/>
      <c r="AN463" s="289"/>
      <c r="AO463" s="289"/>
      <c r="AP463" s="289"/>
      <c r="AQ463" s="289"/>
      <c r="AR463" s="289"/>
      <c r="AS463" s="289"/>
    </row>
    <row r="464" spans="1:45" x14ac:dyDescent="0.15">
      <c r="A464" s="289"/>
      <c r="AC464" s="289"/>
      <c r="AD464" s="289"/>
      <c r="AE464" s="289"/>
      <c r="AF464" s="289"/>
      <c r="AG464" s="289"/>
      <c r="AJ464" s="289"/>
      <c r="AK464" s="289"/>
      <c r="AL464" s="289"/>
      <c r="AM464" s="289"/>
      <c r="AN464" s="289"/>
      <c r="AO464" s="289"/>
      <c r="AP464" s="289"/>
      <c r="AQ464" s="289"/>
      <c r="AR464" s="289"/>
      <c r="AS464" s="289"/>
    </row>
    <row r="465" spans="1:45" x14ac:dyDescent="0.15">
      <c r="A465" s="289"/>
      <c r="AC465" s="289"/>
      <c r="AD465" s="289"/>
      <c r="AE465" s="289"/>
      <c r="AF465" s="289"/>
      <c r="AG465" s="289"/>
      <c r="AJ465" s="289"/>
      <c r="AK465" s="289"/>
      <c r="AL465" s="289"/>
      <c r="AM465" s="289"/>
      <c r="AN465" s="289"/>
      <c r="AO465" s="289"/>
      <c r="AP465" s="289"/>
      <c r="AQ465" s="289"/>
      <c r="AR465" s="289"/>
      <c r="AS465" s="289"/>
    </row>
    <row r="466" spans="1:45" x14ac:dyDescent="0.15">
      <c r="A466" s="289"/>
      <c r="AC466" s="289"/>
      <c r="AD466" s="289"/>
      <c r="AE466" s="289"/>
      <c r="AF466" s="289"/>
      <c r="AG466" s="289"/>
      <c r="AJ466" s="289"/>
      <c r="AK466" s="289"/>
      <c r="AL466" s="289"/>
      <c r="AM466" s="289"/>
      <c r="AN466" s="289"/>
      <c r="AO466" s="289"/>
      <c r="AP466" s="289"/>
      <c r="AQ466" s="289"/>
      <c r="AR466" s="289"/>
      <c r="AS466" s="289"/>
    </row>
    <row r="467" spans="1:45" x14ac:dyDescent="0.15">
      <c r="A467" s="289"/>
      <c r="AC467" s="289"/>
      <c r="AD467" s="289"/>
      <c r="AE467" s="289"/>
      <c r="AF467" s="289"/>
      <c r="AG467" s="289"/>
      <c r="AJ467" s="289"/>
      <c r="AK467" s="289"/>
      <c r="AL467" s="289"/>
      <c r="AM467" s="289"/>
      <c r="AN467" s="289"/>
      <c r="AO467" s="289"/>
      <c r="AP467" s="289"/>
      <c r="AQ467" s="289"/>
      <c r="AR467" s="289"/>
      <c r="AS467" s="289"/>
    </row>
    <row r="468" spans="1:45" x14ac:dyDescent="0.15">
      <c r="A468" s="289"/>
      <c r="AC468" s="289"/>
      <c r="AD468" s="289"/>
      <c r="AE468" s="289"/>
      <c r="AF468" s="289"/>
      <c r="AG468" s="289"/>
      <c r="AJ468" s="289"/>
      <c r="AK468" s="289"/>
      <c r="AL468" s="289"/>
      <c r="AM468" s="289"/>
      <c r="AN468" s="289"/>
      <c r="AO468" s="289"/>
      <c r="AP468" s="289"/>
      <c r="AQ468" s="289"/>
      <c r="AR468" s="289"/>
      <c r="AS468" s="289"/>
    </row>
    <row r="469" spans="1:45" x14ac:dyDescent="0.15">
      <c r="A469" s="289"/>
      <c r="AC469" s="289"/>
      <c r="AD469" s="289"/>
      <c r="AE469" s="289"/>
      <c r="AF469" s="289"/>
      <c r="AG469" s="289"/>
      <c r="AJ469" s="289"/>
      <c r="AK469" s="289"/>
      <c r="AL469" s="289"/>
      <c r="AM469" s="289"/>
      <c r="AN469" s="289"/>
      <c r="AO469" s="289"/>
      <c r="AP469" s="289"/>
      <c r="AQ469" s="289"/>
      <c r="AR469" s="289"/>
      <c r="AS469" s="289"/>
    </row>
    <row r="470" spans="1:45" x14ac:dyDescent="0.15">
      <c r="A470" s="289"/>
      <c r="AC470" s="289"/>
      <c r="AD470" s="289"/>
      <c r="AE470" s="289"/>
      <c r="AF470" s="289"/>
      <c r="AG470" s="289"/>
      <c r="AJ470" s="289"/>
      <c r="AK470" s="289"/>
      <c r="AL470" s="289"/>
      <c r="AM470" s="289"/>
      <c r="AN470" s="289"/>
      <c r="AO470" s="289"/>
      <c r="AP470" s="289"/>
      <c r="AQ470" s="289"/>
      <c r="AR470" s="289"/>
      <c r="AS470" s="289"/>
    </row>
    <row r="471" spans="1:45" x14ac:dyDescent="0.15">
      <c r="A471" s="289"/>
      <c r="AC471" s="289"/>
      <c r="AD471" s="289"/>
      <c r="AE471" s="289"/>
      <c r="AF471" s="289"/>
      <c r="AG471" s="289"/>
      <c r="AJ471" s="289"/>
      <c r="AK471" s="289"/>
      <c r="AL471" s="289"/>
      <c r="AM471" s="289"/>
      <c r="AN471" s="289"/>
      <c r="AO471" s="289"/>
      <c r="AP471" s="289"/>
      <c r="AQ471" s="289"/>
      <c r="AR471" s="289"/>
      <c r="AS471" s="289"/>
    </row>
    <row r="472" spans="1:45" x14ac:dyDescent="0.15">
      <c r="A472" s="289"/>
      <c r="AC472" s="289"/>
      <c r="AD472" s="289"/>
      <c r="AE472" s="289"/>
      <c r="AF472" s="289"/>
      <c r="AG472" s="289"/>
      <c r="AJ472" s="289"/>
      <c r="AK472" s="289"/>
      <c r="AL472" s="289"/>
      <c r="AM472" s="289"/>
      <c r="AN472" s="289"/>
      <c r="AO472" s="289"/>
      <c r="AP472" s="289"/>
      <c r="AQ472" s="289"/>
      <c r="AR472" s="289"/>
      <c r="AS472" s="289"/>
    </row>
    <row r="473" spans="1:45" x14ac:dyDescent="0.15">
      <c r="A473" s="289"/>
      <c r="AC473" s="289"/>
      <c r="AD473" s="289"/>
      <c r="AE473" s="289"/>
      <c r="AF473" s="289"/>
      <c r="AG473" s="289"/>
      <c r="AJ473" s="289"/>
      <c r="AK473" s="289"/>
      <c r="AL473" s="289"/>
      <c r="AM473" s="289"/>
      <c r="AN473" s="289"/>
      <c r="AO473" s="289"/>
      <c r="AP473" s="289"/>
      <c r="AQ473" s="289"/>
      <c r="AR473" s="289"/>
      <c r="AS473" s="289"/>
    </row>
    <row r="474" spans="1:45" x14ac:dyDescent="0.15">
      <c r="A474" s="289"/>
      <c r="AC474" s="289"/>
      <c r="AD474" s="289"/>
      <c r="AE474" s="289"/>
      <c r="AF474" s="289"/>
      <c r="AG474" s="289"/>
      <c r="AJ474" s="289"/>
      <c r="AK474" s="289"/>
      <c r="AL474" s="289"/>
      <c r="AM474" s="289"/>
      <c r="AN474" s="289"/>
      <c r="AO474" s="289"/>
      <c r="AP474" s="289"/>
      <c r="AQ474" s="289"/>
      <c r="AR474" s="289"/>
      <c r="AS474" s="289"/>
    </row>
    <row r="475" spans="1:45" x14ac:dyDescent="0.15">
      <c r="A475" s="289"/>
      <c r="AC475" s="289"/>
      <c r="AD475" s="289"/>
      <c r="AE475" s="289"/>
      <c r="AF475" s="289"/>
      <c r="AG475" s="289"/>
      <c r="AJ475" s="289"/>
      <c r="AK475" s="289"/>
      <c r="AL475" s="289"/>
      <c r="AM475" s="289"/>
      <c r="AN475" s="289"/>
      <c r="AO475" s="289"/>
      <c r="AP475" s="289"/>
      <c r="AQ475" s="289"/>
      <c r="AR475" s="289"/>
      <c r="AS475" s="289"/>
    </row>
    <row r="476" spans="1:45" x14ac:dyDescent="0.15">
      <c r="A476" s="289"/>
      <c r="AC476" s="289"/>
      <c r="AD476" s="289"/>
      <c r="AE476" s="289"/>
      <c r="AF476" s="289"/>
      <c r="AG476" s="289"/>
      <c r="AJ476" s="289"/>
      <c r="AK476" s="289"/>
      <c r="AL476" s="289"/>
      <c r="AM476" s="289"/>
      <c r="AN476" s="289"/>
      <c r="AO476" s="289"/>
      <c r="AP476" s="289"/>
      <c r="AQ476" s="289"/>
      <c r="AR476" s="289"/>
      <c r="AS476" s="289"/>
    </row>
    <row r="477" spans="1:45" x14ac:dyDescent="0.15">
      <c r="A477" s="289"/>
      <c r="AC477" s="289"/>
      <c r="AD477" s="289"/>
      <c r="AE477" s="289"/>
      <c r="AF477" s="289"/>
      <c r="AG477" s="289"/>
      <c r="AJ477" s="289"/>
      <c r="AK477" s="289"/>
      <c r="AL477" s="289"/>
      <c r="AM477" s="289"/>
      <c r="AN477" s="289"/>
      <c r="AO477" s="289"/>
      <c r="AP477" s="289"/>
      <c r="AQ477" s="289"/>
      <c r="AR477" s="289"/>
      <c r="AS477" s="289"/>
    </row>
    <row r="478" spans="1:45" x14ac:dyDescent="0.15">
      <c r="A478" s="289"/>
      <c r="AC478" s="289"/>
      <c r="AD478" s="289"/>
      <c r="AE478" s="289"/>
      <c r="AF478" s="289"/>
      <c r="AG478" s="289"/>
      <c r="AJ478" s="289"/>
      <c r="AK478" s="289"/>
      <c r="AL478" s="289"/>
      <c r="AM478" s="289"/>
      <c r="AN478" s="289"/>
      <c r="AO478" s="289"/>
      <c r="AP478" s="289"/>
      <c r="AQ478" s="289"/>
      <c r="AR478" s="289"/>
      <c r="AS478" s="289"/>
    </row>
    <row r="479" spans="1:45" x14ac:dyDescent="0.15">
      <c r="A479" s="289"/>
      <c r="AC479" s="289"/>
      <c r="AD479" s="289"/>
      <c r="AE479" s="289"/>
      <c r="AF479" s="289"/>
      <c r="AG479" s="289"/>
      <c r="AJ479" s="289"/>
      <c r="AK479" s="289"/>
      <c r="AL479" s="289"/>
      <c r="AM479" s="289"/>
      <c r="AN479" s="289"/>
      <c r="AO479" s="289"/>
      <c r="AP479" s="289"/>
      <c r="AQ479" s="289"/>
      <c r="AR479" s="289"/>
      <c r="AS479" s="289"/>
    </row>
    <row r="480" spans="1:45" x14ac:dyDescent="0.15">
      <c r="A480" s="289"/>
      <c r="AC480" s="289"/>
      <c r="AD480" s="289"/>
      <c r="AE480" s="289"/>
      <c r="AF480" s="289"/>
      <c r="AG480" s="289"/>
      <c r="AJ480" s="289"/>
      <c r="AK480" s="289"/>
      <c r="AL480" s="289"/>
      <c r="AM480" s="289"/>
      <c r="AN480" s="289"/>
      <c r="AO480" s="289"/>
      <c r="AP480" s="289"/>
      <c r="AQ480" s="289"/>
      <c r="AR480" s="289"/>
      <c r="AS480" s="289"/>
    </row>
    <row r="481" spans="1:45" x14ac:dyDescent="0.15">
      <c r="A481" s="289"/>
      <c r="AC481" s="289"/>
      <c r="AD481" s="289"/>
      <c r="AE481" s="289"/>
      <c r="AF481" s="289"/>
      <c r="AG481" s="289"/>
      <c r="AJ481" s="289"/>
      <c r="AK481" s="289"/>
      <c r="AL481" s="289"/>
      <c r="AM481" s="289"/>
      <c r="AN481" s="289"/>
      <c r="AO481" s="289"/>
      <c r="AP481" s="289"/>
      <c r="AQ481" s="289"/>
      <c r="AR481" s="289"/>
      <c r="AS481" s="289"/>
    </row>
    <row r="482" spans="1:45" x14ac:dyDescent="0.15">
      <c r="A482" s="289"/>
      <c r="AC482" s="289"/>
      <c r="AD482" s="289"/>
      <c r="AE482" s="289"/>
      <c r="AF482" s="289"/>
      <c r="AG482" s="289"/>
      <c r="AJ482" s="289"/>
      <c r="AK482" s="289"/>
      <c r="AL482" s="289"/>
      <c r="AM482" s="289"/>
      <c r="AN482" s="289"/>
      <c r="AO482" s="289"/>
      <c r="AP482" s="289"/>
      <c r="AQ482" s="289"/>
      <c r="AR482" s="289"/>
      <c r="AS482" s="289"/>
    </row>
    <row r="483" spans="1:45" x14ac:dyDescent="0.15">
      <c r="A483" s="289"/>
      <c r="AC483" s="289"/>
      <c r="AD483" s="289"/>
      <c r="AE483" s="289"/>
      <c r="AF483" s="289"/>
      <c r="AG483" s="289"/>
      <c r="AJ483" s="289"/>
      <c r="AK483" s="289"/>
      <c r="AL483" s="289"/>
      <c r="AM483" s="289"/>
      <c r="AN483" s="289"/>
      <c r="AO483" s="289"/>
      <c r="AP483" s="289"/>
      <c r="AQ483" s="289"/>
      <c r="AR483" s="289"/>
      <c r="AS483" s="289"/>
    </row>
    <row r="484" spans="1:45" x14ac:dyDescent="0.15">
      <c r="A484" s="289"/>
      <c r="AC484" s="289"/>
      <c r="AD484" s="289"/>
      <c r="AE484" s="289"/>
      <c r="AF484" s="289"/>
      <c r="AG484" s="289"/>
      <c r="AJ484" s="289"/>
      <c r="AK484" s="289"/>
      <c r="AL484" s="289"/>
      <c r="AM484" s="289"/>
      <c r="AN484" s="289"/>
      <c r="AO484" s="289"/>
      <c r="AP484" s="289"/>
      <c r="AQ484" s="289"/>
      <c r="AR484" s="289"/>
      <c r="AS484" s="289"/>
    </row>
    <row r="485" spans="1:45" x14ac:dyDescent="0.15">
      <c r="A485" s="289"/>
      <c r="AC485" s="289"/>
      <c r="AD485" s="289"/>
      <c r="AE485" s="289"/>
      <c r="AF485" s="289"/>
      <c r="AG485" s="289"/>
      <c r="AJ485" s="289"/>
      <c r="AK485" s="289"/>
      <c r="AL485" s="289"/>
      <c r="AM485" s="289"/>
      <c r="AN485" s="289"/>
      <c r="AO485" s="289"/>
      <c r="AP485" s="289"/>
      <c r="AQ485" s="289"/>
      <c r="AR485" s="289"/>
      <c r="AS485" s="289"/>
    </row>
    <row r="486" spans="1:45" x14ac:dyDescent="0.15">
      <c r="A486" s="289"/>
      <c r="AC486" s="289"/>
      <c r="AD486" s="289"/>
      <c r="AE486" s="289"/>
      <c r="AF486" s="289"/>
      <c r="AG486" s="289"/>
      <c r="AJ486" s="289"/>
      <c r="AK486" s="289"/>
      <c r="AL486" s="289"/>
      <c r="AM486" s="289"/>
      <c r="AN486" s="289"/>
      <c r="AO486" s="289"/>
      <c r="AP486" s="289"/>
      <c r="AQ486" s="289"/>
      <c r="AR486" s="289"/>
      <c r="AS486" s="289"/>
    </row>
    <row r="487" spans="1:45" x14ac:dyDescent="0.15">
      <c r="A487" s="289"/>
      <c r="AC487" s="289"/>
      <c r="AD487" s="289"/>
      <c r="AE487" s="289"/>
      <c r="AF487" s="289"/>
      <c r="AG487" s="289"/>
      <c r="AJ487" s="289"/>
      <c r="AK487" s="289"/>
      <c r="AL487" s="289"/>
      <c r="AM487" s="289"/>
      <c r="AN487" s="289"/>
      <c r="AO487" s="289"/>
      <c r="AP487" s="289"/>
      <c r="AQ487" s="289"/>
      <c r="AR487" s="289"/>
      <c r="AS487" s="289"/>
    </row>
    <row r="488" spans="1:45" x14ac:dyDescent="0.15">
      <c r="A488" s="289"/>
      <c r="AC488" s="289"/>
      <c r="AD488" s="289"/>
      <c r="AE488" s="289"/>
      <c r="AF488" s="289"/>
      <c r="AG488" s="289"/>
      <c r="AJ488" s="289"/>
      <c r="AK488" s="289"/>
      <c r="AL488" s="289"/>
      <c r="AM488" s="289"/>
      <c r="AN488" s="289"/>
      <c r="AO488" s="289"/>
      <c r="AP488" s="289"/>
      <c r="AQ488" s="289"/>
      <c r="AR488" s="289"/>
      <c r="AS488" s="289"/>
    </row>
    <row r="489" spans="1:45" x14ac:dyDescent="0.15">
      <c r="A489" s="289"/>
      <c r="AC489" s="289"/>
      <c r="AD489" s="289"/>
      <c r="AE489" s="289"/>
      <c r="AF489" s="289"/>
      <c r="AG489" s="289"/>
      <c r="AJ489" s="289"/>
      <c r="AK489" s="289"/>
      <c r="AL489" s="289"/>
      <c r="AM489" s="289"/>
      <c r="AN489" s="289"/>
      <c r="AO489" s="289"/>
      <c r="AP489" s="289"/>
      <c r="AQ489" s="289"/>
      <c r="AR489" s="289"/>
      <c r="AS489" s="289"/>
    </row>
    <row r="490" spans="1:45" x14ac:dyDescent="0.15">
      <c r="A490" s="289"/>
      <c r="AC490" s="289"/>
      <c r="AD490" s="289"/>
      <c r="AE490" s="289"/>
      <c r="AF490" s="289"/>
      <c r="AG490" s="289"/>
      <c r="AJ490" s="289"/>
      <c r="AK490" s="289"/>
      <c r="AL490" s="289"/>
      <c r="AM490" s="289"/>
      <c r="AN490" s="289"/>
      <c r="AO490" s="289"/>
      <c r="AP490" s="289"/>
      <c r="AQ490" s="289"/>
      <c r="AR490" s="289"/>
      <c r="AS490" s="289"/>
    </row>
    <row r="491" spans="1:45" x14ac:dyDescent="0.15">
      <c r="A491" s="289"/>
      <c r="AC491" s="289"/>
      <c r="AD491" s="289"/>
      <c r="AE491" s="289"/>
      <c r="AF491" s="289"/>
      <c r="AG491" s="289"/>
      <c r="AJ491" s="289"/>
      <c r="AK491" s="289"/>
      <c r="AL491" s="289"/>
      <c r="AM491" s="289"/>
      <c r="AN491" s="289"/>
      <c r="AO491" s="289"/>
      <c r="AP491" s="289"/>
      <c r="AQ491" s="289"/>
      <c r="AR491" s="289"/>
      <c r="AS491" s="289"/>
    </row>
    <row r="492" spans="1:45" x14ac:dyDescent="0.15">
      <c r="A492" s="289"/>
      <c r="AC492" s="289"/>
      <c r="AD492" s="289"/>
      <c r="AE492" s="289"/>
      <c r="AF492" s="289"/>
      <c r="AG492" s="289"/>
      <c r="AJ492" s="289"/>
      <c r="AK492" s="289"/>
      <c r="AL492" s="289"/>
      <c r="AM492" s="289"/>
      <c r="AN492" s="289"/>
      <c r="AO492" s="289"/>
      <c r="AP492" s="289"/>
      <c r="AQ492" s="289"/>
      <c r="AR492" s="289"/>
      <c r="AS492" s="289"/>
    </row>
    <row r="493" spans="1:45" x14ac:dyDescent="0.15">
      <c r="A493" s="289"/>
      <c r="AC493" s="289"/>
      <c r="AD493" s="289"/>
      <c r="AE493" s="289"/>
      <c r="AF493" s="289"/>
      <c r="AG493" s="289"/>
      <c r="AJ493" s="289"/>
      <c r="AK493" s="289"/>
      <c r="AL493" s="289"/>
      <c r="AM493" s="289"/>
      <c r="AN493" s="289"/>
      <c r="AO493" s="289"/>
      <c r="AP493" s="289"/>
      <c r="AQ493" s="289"/>
      <c r="AR493" s="289"/>
      <c r="AS493" s="289"/>
    </row>
    <row r="494" spans="1:45" x14ac:dyDescent="0.15">
      <c r="A494" s="289"/>
      <c r="AC494" s="289"/>
      <c r="AD494" s="289"/>
      <c r="AE494" s="289"/>
      <c r="AF494" s="289"/>
      <c r="AG494" s="289"/>
      <c r="AJ494" s="289"/>
      <c r="AK494" s="289"/>
      <c r="AL494" s="289"/>
      <c r="AM494" s="289"/>
      <c r="AN494" s="289"/>
      <c r="AO494" s="289"/>
      <c r="AP494" s="289"/>
      <c r="AQ494" s="289"/>
      <c r="AR494" s="289"/>
      <c r="AS494" s="289"/>
    </row>
    <row r="495" spans="1:45" x14ac:dyDescent="0.15">
      <c r="A495" s="289"/>
      <c r="AC495" s="289"/>
      <c r="AD495" s="289"/>
      <c r="AE495" s="289"/>
      <c r="AF495" s="289"/>
      <c r="AG495" s="289"/>
      <c r="AJ495" s="289"/>
      <c r="AK495" s="289"/>
      <c r="AL495" s="289"/>
      <c r="AM495" s="289"/>
      <c r="AN495" s="289"/>
      <c r="AO495" s="289"/>
      <c r="AP495" s="289"/>
      <c r="AQ495" s="289"/>
      <c r="AR495" s="289"/>
      <c r="AS495" s="289"/>
    </row>
    <row r="496" spans="1:45" x14ac:dyDescent="0.15">
      <c r="A496" s="289"/>
      <c r="AC496" s="289"/>
      <c r="AD496" s="289"/>
      <c r="AE496" s="289"/>
      <c r="AF496" s="289"/>
      <c r="AG496" s="289"/>
      <c r="AJ496" s="289"/>
      <c r="AK496" s="289"/>
      <c r="AL496" s="289"/>
      <c r="AM496" s="289"/>
      <c r="AN496" s="289"/>
      <c r="AO496" s="289"/>
      <c r="AP496" s="289"/>
      <c r="AQ496" s="289"/>
      <c r="AR496" s="289"/>
      <c r="AS496" s="289"/>
    </row>
    <row r="497" spans="1:45" x14ac:dyDescent="0.15">
      <c r="A497" s="289"/>
      <c r="AC497" s="289"/>
      <c r="AD497" s="289"/>
      <c r="AE497" s="289"/>
      <c r="AF497" s="289"/>
      <c r="AG497" s="289"/>
      <c r="AJ497" s="289"/>
      <c r="AK497" s="289"/>
      <c r="AL497" s="289"/>
      <c r="AM497" s="289"/>
      <c r="AN497" s="289"/>
      <c r="AO497" s="289"/>
      <c r="AP497" s="289"/>
      <c r="AQ497" s="289"/>
      <c r="AR497" s="289"/>
      <c r="AS497" s="289"/>
    </row>
    <row r="498" spans="1:45" x14ac:dyDescent="0.15">
      <c r="A498" s="289"/>
      <c r="AC498" s="289"/>
      <c r="AD498" s="289"/>
      <c r="AE498" s="289"/>
      <c r="AF498" s="289"/>
      <c r="AG498" s="289"/>
      <c r="AJ498" s="289"/>
      <c r="AK498" s="289"/>
      <c r="AL498" s="289"/>
      <c r="AM498" s="289"/>
      <c r="AN498" s="289"/>
      <c r="AO498" s="289"/>
      <c r="AP498" s="289"/>
      <c r="AQ498" s="289"/>
      <c r="AR498" s="289"/>
      <c r="AS498" s="289"/>
    </row>
    <row r="499" spans="1:45" x14ac:dyDescent="0.15">
      <c r="A499" s="289"/>
      <c r="AC499" s="289"/>
      <c r="AD499" s="289"/>
      <c r="AE499" s="289"/>
      <c r="AF499" s="289"/>
      <c r="AG499" s="289"/>
      <c r="AJ499" s="289"/>
      <c r="AK499" s="289"/>
      <c r="AL499" s="289"/>
      <c r="AM499" s="289"/>
      <c r="AN499" s="289"/>
      <c r="AO499" s="289"/>
      <c r="AP499" s="289"/>
      <c r="AQ499" s="289"/>
      <c r="AR499" s="289"/>
      <c r="AS499" s="289"/>
    </row>
    <row r="500" spans="1:45" x14ac:dyDescent="0.15">
      <c r="A500" s="289"/>
      <c r="AC500" s="289"/>
      <c r="AD500" s="289"/>
      <c r="AE500" s="289"/>
      <c r="AF500" s="289"/>
      <c r="AG500" s="289"/>
      <c r="AJ500" s="289"/>
      <c r="AK500" s="289"/>
      <c r="AL500" s="289"/>
      <c r="AM500" s="289"/>
      <c r="AN500" s="289"/>
      <c r="AO500" s="289"/>
      <c r="AP500" s="289"/>
      <c r="AQ500" s="289"/>
      <c r="AR500" s="289"/>
      <c r="AS500" s="289"/>
    </row>
    <row r="501" spans="1:45" x14ac:dyDescent="0.15">
      <c r="A501" s="289"/>
      <c r="AC501" s="289"/>
      <c r="AD501" s="289"/>
      <c r="AE501" s="289"/>
      <c r="AF501" s="289"/>
      <c r="AG501" s="289"/>
      <c r="AJ501" s="289"/>
      <c r="AK501" s="289"/>
      <c r="AL501" s="289"/>
      <c r="AM501" s="289"/>
      <c r="AN501" s="289"/>
      <c r="AO501" s="289"/>
      <c r="AP501" s="289"/>
      <c r="AQ501" s="289"/>
      <c r="AR501" s="289"/>
      <c r="AS501" s="289"/>
    </row>
    <row r="502" spans="1:45" x14ac:dyDescent="0.15">
      <c r="A502" s="289"/>
      <c r="AC502" s="289"/>
      <c r="AD502" s="289"/>
      <c r="AE502" s="289"/>
      <c r="AF502" s="289"/>
      <c r="AG502" s="289"/>
      <c r="AJ502" s="289"/>
      <c r="AK502" s="289"/>
      <c r="AL502" s="289"/>
      <c r="AM502" s="289"/>
      <c r="AN502" s="289"/>
      <c r="AO502" s="289"/>
      <c r="AP502" s="289"/>
      <c r="AQ502" s="289"/>
      <c r="AR502" s="289"/>
      <c r="AS502" s="289"/>
    </row>
    <row r="503" spans="1:45" x14ac:dyDescent="0.15">
      <c r="A503" s="289"/>
      <c r="AC503" s="289"/>
      <c r="AD503" s="289"/>
      <c r="AE503" s="289"/>
      <c r="AF503" s="289"/>
      <c r="AG503" s="289"/>
      <c r="AJ503" s="289"/>
      <c r="AK503" s="289"/>
      <c r="AL503" s="289"/>
      <c r="AM503" s="289"/>
      <c r="AN503" s="289"/>
      <c r="AO503" s="289"/>
      <c r="AP503" s="289"/>
      <c r="AQ503" s="289"/>
      <c r="AR503" s="289"/>
      <c r="AS503" s="289"/>
    </row>
    <row r="504" spans="1:45" x14ac:dyDescent="0.15">
      <c r="A504" s="289"/>
      <c r="AC504" s="289"/>
      <c r="AD504" s="289"/>
      <c r="AE504" s="289"/>
      <c r="AF504" s="289"/>
      <c r="AG504" s="289"/>
      <c r="AJ504" s="289"/>
      <c r="AK504" s="289"/>
      <c r="AL504" s="289"/>
      <c r="AM504" s="289"/>
      <c r="AN504" s="289"/>
      <c r="AO504" s="289"/>
      <c r="AP504" s="289"/>
      <c r="AQ504" s="289"/>
      <c r="AR504" s="289"/>
      <c r="AS504" s="289"/>
    </row>
    <row r="505" spans="1:45" x14ac:dyDescent="0.15">
      <c r="A505" s="289"/>
      <c r="AC505" s="289"/>
      <c r="AD505" s="289"/>
      <c r="AE505" s="289"/>
      <c r="AF505" s="289"/>
      <c r="AG505" s="289"/>
      <c r="AJ505" s="289"/>
      <c r="AK505" s="289"/>
      <c r="AL505" s="289"/>
      <c r="AM505" s="289"/>
      <c r="AN505" s="289"/>
      <c r="AO505" s="289"/>
      <c r="AP505" s="289"/>
      <c r="AQ505" s="289"/>
      <c r="AR505" s="289"/>
      <c r="AS505" s="289"/>
    </row>
    <row r="506" spans="1:45" x14ac:dyDescent="0.15">
      <c r="A506" s="289"/>
      <c r="AC506" s="289"/>
      <c r="AD506" s="289"/>
      <c r="AE506" s="289"/>
      <c r="AF506" s="289"/>
      <c r="AG506" s="289"/>
      <c r="AJ506" s="289"/>
      <c r="AK506" s="289"/>
      <c r="AL506" s="289"/>
      <c r="AM506" s="289"/>
      <c r="AN506" s="289"/>
      <c r="AO506" s="289"/>
      <c r="AP506" s="289"/>
      <c r="AQ506" s="289"/>
      <c r="AR506" s="289"/>
      <c r="AS506" s="289"/>
    </row>
    <row r="507" spans="1:45" x14ac:dyDescent="0.15">
      <c r="A507" s="289"/>
      <c r="AC507" s="289"/>
      <c r="AD507" s="289"/>
      <c r="AE507" s="289"/>
      <c r="AF507" s="289"/>
      <c r="AG507" s="289"/>
      <c r="AJ507" s="289"/>
      <c r="AK507" s="289"/>
      <c r="AL507" s="289"/>
      <c r="AM507" s="289"/>
      <c r="AN507" s="289"/>
      <c r="AO507" s="289"/>
      <c r="AP507" s="289"/>
      <c r="AQ507" s="289"/>
      <c r="AR507" s="289"/>
      <c r="AS507" s="289"/>
    </row>
    <row r="508" spans="1:45" x14ac:dyDescent="0.15">
      <c r="A508" s="289"/>
      <c r="AC508" s="289"/>
      <c r="AD508" s="289"/>
      <c r="AE508" s="289"/>
      <c r="AF508" s="289"/>
      <c r="AG508" s="289"/>
      <c r="AJ508" s="289"/>
      <c r="AK508" s="289"/>
      <c r="AL508" s="289"/>
      <c r="AM508" s="289"/>
      <c r="AN508" s="289"/>
      <c r="AO508" s="289"/>
      <c r="AP508" s="289"/>
      <c r="AQ508" s="289"/>
      <c r="AR508" s="289"/>
      <c r="AS508" s="289"/>
    </row>
    <row r="509" spans="1:45" x14ac:dyDescent="0.15">
      <c r="A509" s="289"/>
      <c r="AC509" s="289"/>
      <c r="AD509" s="289"/>
      <c r="AE509" s="289"/>
      <c r="AF509" s="289"/>
      <c r="AG509" s="289"/>
      <c r="AJ509" s="289"/>
      <c r="AK509" s="289"/>
      <c r="AL509" s="289"/>
      <c r="AM509" s="289"/>
      <c r="AN509" s="289"/>
      <c r="AO509" s="289"/>
      <c r="AP509" s="289"/>
      <c r="AQ509" s="289"/>
      <c r="AR509" s="289"/>
      <c r="AS509" s="289"/>
    </row>
    <row r="510" spans="1:45" x14ac:dyDescent="0.15">
      <c r="A510" s="289"/>
      <c r="AC510" s="289"/>
      <c r="AD510" s="289"/>
      <c r="AE510" s="289"/>
      <c r="AF510" s="289"/>
      <c r="AG510" s="289"/>
      <c r="AJ510" s="289"/>
      <c r="AK510" s="289"/>
      <c r="AL510" s="289"/>
      <c r="AM510" s="289"/>
      <c r="AN510" s="289"/>
      <c r="AO510" s="289"/>
      <c r="AP510" s="289"/>
      <c r="AQ510" s="289"/>
      <c r="AR510" s="289"/>
      <c r="AS510" s="289"/>
    </row>
    <row r="511" spans="1:45" x14ac:dyDescent="0.15">
      <c r="A511" s="289"/>
      <c r="AC511" s="289"/>
      <c r="AD511" s="289"/>
      <c r="AE511" s="289"/>
      <c r="AF511" s="289"/>
      <c r="AG511" s="289"/>
      <c r="AJ511" s="289"/>
      <c r="AK511" s="289"/>
      <c r="AL511" s="289"/>
      <c r="AM511" s="289"/>
      <c r="AN511" s="289"/>
      <c r="AO511" s="289"/>
      <c r="AP511" s="289"/>
      <c r="AQ511" s="289"/>
      <c r="AR511" s="289"/>
      <c r="AS511" s="289"/>
    </row>
    <row r="512" spans="1:45" x14ac:dyDescent="0.15">
      <c r="A512" s="289"/>
      <c r="AC512" s="289"/>
      <c r="AD512" s="289"/>
      <c r="AE512" s="289"/>
      <c r="AF512" s="289"/>
      <c r="AG512" s="289"/>
      <c r="AJ512" s="289"/>
      <c r="AK512" s="289"/>
      <c r="AL512" s="289"/>
      <c r="AM512" s="289"/>
      <c r="AN512" s="289"/>
      <c r="AO512" s="289"/>
      <c r="AP512" s="289"/>
      <c r="AQ512" s="289"/>
      <c r="AR512" s="289"/>
      <c r="AS512" s="289"/>
    </row>
    <row r="513" spans="1:45" x14ac:dyDescent="0.15">
      <c r="A513" s="289"/>
      <c r="AC513" s="289"/>
      <c r="AD513" s="289"/>
      <c r="AE513" s="289"/>
      <c r="AF513" s="289"/>
      <c r="AG513" s="289"/>
      <c r="AJ513" s="289"/>
      <c r="AK513" s="289"/>
      <c r="AL513" s="289"/>
      <c r="AM513" s="289"/>
      <c r="AN513" s="289"/>
      <c r="AO513" s="289"/>
      <c r="AP513" s="289"/>
      <c r="AQ513" s="289"/>
      <c r="AR513" s="289"/>
      <c r="AS513" s="289"/>
    </row>
    <row r="514" spans="1:45" x14ac:dyDescent="0.15">
      <c r="A514" s="289"/>
      <c r="AC514" s="289"/>
      <c r="AD514" s="289"/>
      <c r="AE514" s="289"/>
      <c r="AF514" s="289"/>
      <c r="AG514" s="289"/>
      <c r="AJ514" s="289"/>
      <c r="AK514" s="289"/>
      <c r="AL514" s="289"/>
      <c r="AM514" s="289"/>
      <c r="AN514" s="289"/>
      <c r="AO514" s="289"/>
      <c r="AP514" s="289"/>
      <c r="AQ514" s="289"/>
      <c r="AR514" s="289"/>
      <c r="AS514" s="289"/>
    </row>
    <row r="515" spans="1:45" x14ac:dyDescent="0.15">
      <c r="A515" s="289"/>
      <c r="AC515" s="289"/>
      <c r="AD515" s="289"/>
      <c r="AE515" s="289"/>
      <c r="AF515" s="289"/>
      <c r="AG515" s="289"/>
      <c r="AJ515" s="289"/>
      <c r="AK515" s="289"/>
      <c r="AL515" s="289"/>
      <c r="AM515" s="289"/>
      <c r="AN515" s="289"/>
      <c r="AO515" s="289"/>
      <c r="AP515" s="289"/>
      <c r="AQ515" s="289"/>
      <c r="AR515" s="289"/>
      <c r="AS515" s="289"/>
    </row>
    <row r="516" spans="1:45" x14ac:dyDescent="0.15">
      <c r="A516" s="289"/>
      <c r="AC516" s="289"/>
      <c r="AD516" s="289"/>
      <c r="AE516" s="289"/>
      <c r="AF516" s="289"/>
      <c r="AG516" s="289"/>
      <c r="AJ516" s="289"/>
      <c r="AK516" s="289"/>
      <c r="AL516" s="289"/>
      <c r="AM516" s="289"/>
      <c r="AN516" s="289"/>
      <c r="AO516" s="289"/>
      <c r="AP516" s="289"/>
      <c r="AQ516" s="289"/>
      <c r="AR516" s="289"/>
      <c r="AS516" s="289"/>
    </row>
    <row r="517" spans="1:45" x14ac:dyDescent="0.15">
      <c r="A517" s="289"/>
      <c r="AC517" s="289"/>
      <c r="AD517" s="289"/>
      <c r="AE517" s="289"/>
      <c r="AF517" s="289"/>
      <c r="AG517" s="289"/>
      <c r="AJ517" s="289"/>
      <c r="AK517" s="289"/>
      <c r="AL517" s="289"/>
      <c r="AM517" s="289"/>
      <c r="AN517" s="289"/>
      <c r="AO517" s="289"/>
      <c r="AP517" s="289"/>
      <c r="AQ517" s="289"/>
      <c r="AR517" s="289"/>
      <c r="AS517" s="289"/>
    </row>
    <row r="518" spans="1:45" x14ac:dyDescent="0.15">
      <c r="A518" s="289"/>
      <c r="AC518" s="289"/>
      <c r="AD518" s="289"/>
      <c r="AE518" s="289"/>
      <c r="AF518" s="289"/>
      <c r="AG518" s="289"/>
      <c r="AJ518" s="289"/>
      <c r="AK518" s="289"/>
      <c r="AL518" s="289"/>
      <c r="AM518" s="289"/>
      <c r="AN518" s="289"/>
      <c r="AO518" s="289"/>
      <c r="AP518" s="289"/>
      <c r="AQ518" s="289"/>
      <c r="AR518" s="289"/>
      <c r="AS518" s="289"/>
    </row>
    <row r="519" spans="1:45" x14ac:dyDescent="0.15">
      <c r="A519" s="289"/>
      <c r="AC519" s="289"/>
      <c r="AD519" s="289"/>
      <c r="AE519" s="289"/>
      <c r="AF519" s="289"/>
      <c r="AG519" s="289"/>
      <c r="AJ519" s="289"/>
      <c r="AK519" s="289"/>
      <c r="AL519" s="289"/>
      <c r="AM519" s="289"/>
      <c r="AN519" s="289"/>
      <c r="AO519" s="289"/>
      <c r="AP519" s="289"/>
      <c r="AQ519" s="289"/>
      <c r="AR519" s="289"/>
      <c r="AS519" s="289"/>
    </row>
    <row r="520" spans="1:45" x14ac:dyDescent="0.15">
      <c r="A520" s="289"/>
      <c r="AC520" s="289"/>
      <c r="AD520" s="289"/>
      <c r="AE520" s="289"/>
      <c r="AF520" s="289"/>
      <c r="AG520" s="289"/>
      <c r="AJ520" s="289"/>
      <c r="AK520" s="289"/>
      <c r="AL520" s="289"/>
      <c r="AM520" s="289"/>
      <c r="AN520" s="289"/>
      <c r="AO520" s="289"/>
      <c r="AP520" s="289"/>
      <c r="AQ520" s="289"/>
      <c r="AR520" s="289"/>
      <c r="AS520" s="289"/>
    </row>
    <row r="521" spans="1:45" x14ac:dyDescent="0.15">
      <c r="A521" s="289"/>
      <c r="AC521" s="289"/>
      <c r="AD521" s="289"/>
      <c r="AE521" s="289"/>
      <c r="AF521" s="289"/>
      <c r="AG521" s="289"/>
      <c r="AJ521" s="289"/>
      <c r="AK521" s="289"/>
      <c r="AL521" s="289"/>
      <c r="AM521" s="289"/>
      <c r="AN521" s="289"/>
      <c r="AO521" s="289"/>
      <c r="AP521" s="289"/>
      <c r="AQ521" s="289"/>
      <c r="AR521" s="289"/>
      <c r="AS521" s="289"/>
    </row>
    <row r="522" spans="1:45" x14ac:dyDescent="0.15">
      <c r="A522" s="289"/>
      <c r="AC522" s="289"/>
      <c r="AD522" s="289"/>
      <c r="AE522" s="289"/>
      <c r="AF522" s="289"/>
      <c r="AG522" s="289"/>
      <c r="AJ522" s="289"/>
      <c r="AK522" s="289"/>
      <c r="AL522" s="289"/>
      <c r="AM522" s="289"/>
      <c r="AN522" s="289"/>
      <c r="AO522" s="289"/>
      <c r="AP522" s="289"/>
      <c r="AQ522" s="289"/>
      <c r="AR522" s="289"/>
      <c r="AS522" s="289"/>
    </row>
    <row r="523" spans="1:45" x14ac:dyDescent="0.15">
      <c r="A523" s="289"/>
      <c r="AC523" s="289"/>
      <c r="AD523" s="289"/>
      <c r="AE523" s="289"/>
      <c r="AF523" s="289"/>
      <c r="AG523" s="289"/>
      <c r="AJ523" s="289"/>
      <c r="AK523" s="289"/>
      <c r="AL523" s="289"/>
      <c r="AM523" s="289"/>
      <c r="AN523" s="289"/>
      <c r="AO523" s="289"/>
      <c r="AP523" s="289"/>
      <c r="AQ523" s="289"/>
      <c r="AR523" s="289"/>
      <c r="AS523" s="289"/>
    </row>
    <row r="524" spans="1:45" x14ac:dyDescent="0.15">
      <c r="A524" s="289"/>
      <c r="AC524" s="289"/>
      <c r="AD524" s="289"/>
      <c r="AE524" s="289"/>
      <c r="AF524" s="289"/>
      <c r="AG524" s="289"/>
      <c r="AJ524" s="289"/>
      <c r="AK524" s="289"/>
      <c r="AL524" s="289"/>
      <c r="AM524" s="289"/>
      <c r="AN524" s="289"/>
      <c r="AO524" s="289"/>
      <c r="AP524" s="289"/>
      <c r="AQ524" s="289"/>
      <c r="AR524" s="289"/>
      <c r="AS524" s="289"/>
    </row>
    <row r="525" spans="1:45" x14ac:dyDescent="0.15">
      <c r="A525" s="289"/>
      <c r="E525" s="804"/>
      <c r="F525" s="804"/>
      <c r="AC525" s="289"/>
      <c r="AD525" s="289"/>
      <c r="AE525" s="289"/>
      <c r="AF525" s="289"/>
      <c r="AG525" s="289"/>
      <c r="AJ525" s="289"/>
      <c r="AK525" s="289"/>
      <c r="AL525" s="289"/>
      <c r="AM525" s="289"/>
      <c r="AN525" s="289"/>
      <c r="AO525" s="289"/>
      <c r="AP525" s="289"/>
      <c r="AQ525" s="289"/>
      <c r="AR525" s="289"/>
      <c r="AS525" s="289"/>
    </row>
    <row r="526" spans="1:45" x14ac:dyDescent="0.15">
      <c r="A526" s="289"/>
      <c r="AC526" s="289"/>
      <c r="AD526" s="289"/>
      <c r="AE526" s="289"/>
      <c r="AF526" s="289"/>
      <c r="AG526" s="289"/>
      <c r="AJ526" s="289"/>
      <c r="AK526" s="289"/>
      <c r="AL526" s="289"/>
      <c r="AM526" s="289"/>
      <c r="AN526" s="289"/>
      <c r="AO526" s="289"/>
      <c r="AP526" s="289"/>
      <c r="AQ526" s="289"/>
      <c r="AR526" s="289"/>
      <c r="AS526" s="289"/>
    </row>
    <row r="527" spans="1:45" x14ac:dyDescent="0.15">
      <c r="A527" s="289"/>
      <c r="AC527" s="289"/>
      <c r="AD527" s="289"/>
      <c r="AE527" s="289"/>
      <c r="AF527" s="289"/>
      <c r="AG527" s="289"/>
      <c r="AJ527" s="289"/>
      <c r="AK527" s="289"/>
      <c r="AL527" s="289"/>
      <c r="AM527" s="289"/>
      <c r="AN527" s="289"/>
      <c r="AO527" s="289"/>
      <c r="AP527" s="289"/>
      <c r="AQ527" s="289"/>
      <c r="AR527" s="289"/>
      <c r="AS527" s="289"/>
    </row>
    <row r="528" spans="1:45" x14ac:dyDescent="0.15">
      <c r="A528" s="289"/>
      <c r="AC528" s="289"/>
      <c r="AD528" s="289"/>
      <c r="AE528" s="289"/>
      <c r="AF528" s="289"/>
      <c r="AG528" s="289"/>
      <c r="AJ528" s="289"/>
      <c r="AK528" s="289"/>
      <c r="AL528" s="289"/>
      <c r="AM528" s="289"/>
      <c r="AN528" s="289"/>
      <c r="AO528" s="289"/>
      <c r="AP528" s="289"/>
      <c r="AQ528" s="289"/>
      <c r="AR528" s="289"/>
      <c r="AS528" s="289"/>
    </row>
    <row r="529" spans="1:45" x14ac:dyDescent="0.15">
      <c r="A529" s="289"/>
      <c r="AC529" s="289"/>
      <c r="AD529" s="289"/>
      <c r="AE529" s="289"/>
      <c r="AF529" s="289"/>
      <c r="AG529" s="289"/>
      <c r="AJ529" s="289"/>
      <c r="AK529" s="289"/>
      <c r="AL529" s="289"/>
      <c r="AM529" s="289"/>
      <c r="AN529" s="289"/>
      <c r="AO529" s="289"/>
      <c r="AP529" s="289"/>
      <c r="AQ529" s="289"/>
      <c r="AR529" s="289"/>
      <c r="AS529" s="289"/>
    </row>
    <row r="530" spans="1:45" x14ac:dyDescent="0.15">
      <c r="A530" s="289"/>
      <c r="AC530" s="289"/>
      <c r="AD530" s="289"/>
      <c r="AE530" s="289"/>
      <c r="AF530" s="289"/>
      <c r="AG530" s="289"/>
      <c r="AJ530" s="289"/>
      <c r="AK530" s="289"/>
      <c r="AL530" s="289"/>
      <c r="AM530" s="289"/>
      <c r="AN530" s="289"/>
      <c r="AO530" s="289"/>
      <c r="AP530" s="289"/>
      <c r="AQ530" s="289"/>
      <c r="AR530" s="289"/>
      <c r="AS530" s="289"/>
    </row>
    <row r="531" spans="1:45" x14ac:dyDescent="0.15">
      <c r="A531" s="289"/>
      <c r="AC531" s="289"/>
      <c r="AD531" s="289"/>
      <c r="AE531" s="289"/>
      <c r="AF531" s="289"/>
      <c r="AG531" s="289"/>
      <c r="AJ531" s="289"/>
      <c r="AK531" s="289"/>
      <c r="AL531" s="289"/>
      <c r="AM531" s="289"/>
      <c r="AN531" s="289"/>
      <c r="AO531" s="289"/>
      <c r="AP531" s="289"/>
      <c r="AQ531" s="289"/>
      <c r="AR531" s="289"/>
      <c r="AS531" s="289"/>
    </row>
    <row r="532" spans="1:45" x14ac:dyDescent="0.15">
      <c r="A532" s="289"/>
      <c r="AC532" s="289"/>
      <c r="AD532" s="289"/>
      <c r="AE532" s="289"/>
      <c r="AF532" s="289"/>
      <c r="AG532" s="289"/>
      <c r="AJ532" s="289"/>
      <c r="AK532" s="289"/>
      <c r="AL532" s="289"/>
      <c r="AM532" s="289"/>
      <c r="AN532" s="289"/>
      <c r="AO532" s="289"/>
      <c r="AP532" s="289"/>
      <c r="AQ532" s="289"/>
      <c r="AR532" s="289"/>
      <c r="AS532" s="289"/>
    </row>
    <row r="533" spans="1:45" x14ac:dyDescent="0.15">
      <c r="A533" s="289"/>
      <c r="AC533" s="289"/>
      <c r="AD533" s="289"/>
      <c r="AE533" s="289"/>
      <c r="AF533" s="289"/>
      <c r="AG533" s="289"/>
      <c r="AJ533" s="289"/>
      <c r="AK533" s="289"/>
      <c r="AL533" s="289"/>
      <c r="AM533" s="289"/>
      <c r="AN533" s="289"/>
      <c r="AO533" s="289"/>
      <c r="AP533" s="289"/>
      <c r="AQ533" s="289"/>
      <c r="AR533" s="289"/>
      <c r="AS533" s="289"/>
    </row>
    <row r="534" spans="1:45" x14ac:dyDescent="0.15">
      <c r="A534" s="289"/>
      <c r="AC534" s="289"/>
      <c r="AD534" s="289"/>
      <c r="AE534" s="289"/>
      <c r="AF534" s="289"/>
      <c r="AG534" s="289"/>
      <c r="AJ534" s="289"/>
      <c r="AK534" s="289"/>
      <c r="AL534" s="289"/>
      <c r="AM534" s="289"/>
      <c r="AN534" s="289"/>
      <c r="AO534" s="289"/>
      <c r="AP534" s="289"/>
      <c r="AQ534" s="289"/>
      <c r="AR534" s="289"/>
      <c r="AS534" s="289"/>
    </row>
    <row r="535" spans="1:45" x14ac:dyDescent="0.15">
      <c r="A535" s="289"/>
      <c r="AC535" s="289"/>
      <c r="AD535" s="289"/>
      <c r="AE535" s="289"/>
      <c r="AF535" s="289"/>
      <c r="AG535" s="289"/>
      <c r="AJ535" s="289"/>
      <c r="AK535" s="289"/>
      <c r="AL535" s="289"/>
      <c r="AM535" s="289"/>
      <c r="AN535" s="289"/>
      <c r="AO535" s="289"/>
      <c r="AP535" s="289"/>
      <c r="AQ535" s="289"/>
      <c r="AR535" s="289"/>
      <c r="AS535" s="289"/>
    </row>
    <row r="536" spans="1:45" x14ac:dyDescent="0.15">
      <c r="A536" s="289"/>
      <c r="AC536" s="289"/>
      <c r="AD536" s="289"/>
      <c r="AE536" s="289"/>
      <c r="AF536" s="289"/>
      <c r="AG536" s="289"/>
      <c r="AJ536" s="289"/>
      <c r="AK536" s="289"/>
      <c r="AL536" s="289"/>
      <c r="AM536" s="289"/>
      <c r="AN536" s="289"/>
      <c r="AO536" s="289"/>
      <c r="AP536" s="289"/>
      <c r="AQ536" s="289"/>
      <c r="AR536" s="289"/>
      <c r="AS536" s="289"/>
    </row>
    <row r="537" spans="1:45" x14ac:dyDescent="0.15">
      <c r="A537" s="289"/>
      <c r="AC537" s="289"/>
      <c r="AD537" s="289"/>
      <c r="AE537" s="289"/>
      <c r="AF537" s="289"/>
      <c r="AG537" s="289"/>
      <c r="AJ537" s="289"/>
      <c r="AK537" s="289"/>
      <c r="AL537" s="289"/>
      <c r="AM537" s="289"/>
      <c r="AN537" s="289"/>
      <c r="AO537" s="289"/>
      <c r="AP537" s="289"/>
      <c r="AQ537" s="289"/>
      <c r="AR537" s="289"/>
      <c r="AS537" s="289"/>
    </row>
    <row r="538" spans="1:45" x14ac:dyDescent="0.15">
      <c r="A538" s="289"/>
      <c r="AC538" s="289"/>
      <c r="AD538" s="289"/>
      <c r="AE538" s="289"/>
      <c r="AF538" s="289"/>
      <c r="AG538" s="289"/>
      <c r="AJ538" s="289"/>
      <c r="AK538" s="289"/>
      <c r="AL538" s="289"/>
      <c r="AM538" s="289"/>
      <c r="AN538" s="289"/>
      <c r="AO538" s="289"/>
      <c r="AP538" s="289"/>
      <c r="AQ538" s="289"/>
      <c r="AR538" s="289"/>
      <c r="AS538" s="289"/>
    </row>
    <row r="539" spans="1:45" x14ac:dyDescent="0.15">
      <c r="A539" s="289"/>
      <c r="AC539" s="289"/>
      <c r="AD539" s="289"/>
      <c r="AE539" s="289"/>
      <c r="AF539" s="289"/>
      <c r="AG539" s="289"/>
      <c r="AJ539" s="289"/>
      <c r="AK539" s="289"/>
      <c r="AL539" s="289"/>
      <c r="AM539" s="289"/>
      <c r="AN539" s="289"/>
      <c r="AO539" s="289"/>
      <c r="AP539" s="289"/>
      <c r="AQ539" s="289"/>
      <c r="AR539" s="289"/>
      <c r="AS539" s="289"/>
    </row>
    <row r="540" spans="1:45" x14ac:dyDescent="0.15">
      <c r="A540" s="289"/>
      <c r="AC540" s="289"/>
      <c r="AD540" s="289"/>
      <c r="AE540" s="289"/>
      <c r="AF540" s="289"/>
      <c r="AG540" s="289"/>
      <c r="AJ540" s="289"/>
      <c r="AK540" s="289"/>
      <c r="AL540" s="289"/>
      <c r="AM540" s="289"/>
      <c r="AN540" s="289"/>
      <c r="AO540" s="289"/>
      <c r="AP540" s="289"/>
      <c r="AQ540" s="289"/>
      <c r="AR540" s="289"/>
      <c r="AS540" s="289"/>
    </row>
    <row r="541" spans="1:45" x14ac:dyDescent="0.15">
      <c r="A541" s="289"/>
      <c r="AC541" s="289"/>
      <c r="AD541" s="289"/>
      <c r="AE541" s="289"/>
      <c r="AF541" s="289"/>
      <c r="AG541" s="289"/>
      <c r="AJ541" s="289"/>
      <c r="AK541" s="289"/>
      <c r="AL541" s="289"/>
      <c r="AM541" s="289"/>
      <c r="AN541" s="289"/>
      <c r="AO541" s="289"/>
      <c r="AP541" s="289"/>
      <c r="AQ541" s="289"/>
      <c r="AR541" s="289"/>
      <c r="AS541" s="289"/>
    </row>
    <row r="542" spans="1:45" x14ac:dyDescent="0.15">
      <c r="A542" s="289"/>
      <c r="AC542" s="289"/>
      <c r="AD542" s="289"/>
      <c r="AE542" s="289"/>
      <c r="AF542" s="289"/>
      <c r="AG542" s="289"/>
      <c r="AJ542" s="289"/>
      <c r="AK542" s="289"/>
      <c r="AL542" s="289"/>
      <c r="AM542" s="289"/>
      <c r="AN542" s="289"/>
      <c r="AO542" s="289"/>
      <c r="AP542" s="289"/>
      <c r="AQ542" s="289"/>
      <c r="AR542" s="289"/>
      <c r="AS542" s="289"/>
    </row>
    <row r="543" spans="1:45" x14ac:dyDescent="0.15">
      <c r="A543" s="289"/>
      <c r="AC543" s="289"/>
      <c r="AD543" s="289"/>
      <c r="AE543" s="289"/>
      <c r="AF543" s="289"/>
      <c r="AG543" s="289"/>
      <c r="AJ543" s="289"/>
      <c r="AK543" s="289"/>
      <c r="AL543" s="289"/>
      <c r="AM543" s="289"/>
      <c r="AN543" s="289"/>
      <c r="AO543" s="289"/>
      <c r="AP543" s="289"/>
      <c r="AQ543" s="289"/>
      <c r="AR543" s="289"/>
      <c r="AS543" s="289"/>
    </row>
    <row r="544" spans="1:45" x14ac:dyDescent="0.15">
      <c r="A544" s="289"/>
      <c r="AC544" s="289"/>
      <c r="AD544" s="289"/>
      <c r="AE544" s="289"/>
      <c r="AF544" s="289"/>
      <c r="AG544" s="289"/>
      <c r="AJ544" s="289"/>
      <c r="AK544" s="289"/>
      <c r="AL544" s="289"/>
      <c r="AM544" s="289"/>
      <c r="AN544" s="289"/>
      <c r="AO544" s="289"/>
      <c r="AP544" s="289"/>
      <c r="AQ544" s="289"/>
      <c r="AR544" s="289"/>
      <c r="AS544" s="289"/>
    </row>
    <row r="545" spans="1:45" x14ac:dyDescent="0.15">
      <c r="A545" s="289"/>
      <c r="AC545" s="289"/>
      <c r="AD545" s="289"/>
      <c r="AE545" s="289"/>
      <c r="AF545" s="289"/>
      <c r="AG545" s="289"/>
      <c r="AJ545" s="289"/>
      <c r="AK545" s="289"/>
      <c r="AL545" s="289"/>
      <c r="AM545" s="289"/>
      <c r="AN545" s="289"/>
      <c r="AO545" s="289"/>
      <c r="AP545" s="289"/>
      <c r="AQ545" s="289"/>
      <c r="AR545" s="289"/>
      <c r="AS545" s="289"/>
    </row>
    <row r="546" spans="1:45" x14ac:dyDescent="0.15">
      <c r="A546" s="289"/>
      <c r="AC546" s="289"/>
      <c r="AD546" s="289"/>
      <c r="AE546" s="289"/>
      <c r="AF546" s="289"/>
      <c r="AG546" s="289"/>
      <c r="AJ546" s="289"/>
      <c r="AK546" s="289"/>
      <c r="AL546" s="289"/>
      <c r="AM546" s="289"/>
      <c r="AN546" s="289"/>
      <c r="AO546" s="289"/>
      <c r="AP546" s="289"/>
      <c r="AQ546" s="289"/>
      <c r="AR546" s="289"/>
      <c r="AS546" s="289"/>
    </row>
    <row r="547" spans="1:45" x14ac:dyDescent="0.15">
      <c r="A547" s="289"/>
      <c r="AC547" s="289"/>
      <c r="AD547" s="289"/>
      <c r="AE547" s="289"/>
      <c r="AF547" s="289"/>
      <c r="AG547" s="289"/>
      <c r="AJ547" s="289"/>
      <c r="AK547" s="289"/>
      <c r="AL547" s="289"/>
      <c r="AM547" s="289"/>
      <c r="AN547" s="289"/>
      <c r="AO547" s="289"/>
      <c r="AP547" s="289"/>
      <c r="AQ547" s="289"/>
      <c r="AR547" s="289"/>
      <c r="AS547" s="289"/>
    </row>
    <row r="548" spans="1:45" x14ac:dyDescent="0.15">
      <c r="A548" s="289"/>
      <c r="AC548" s="289"/>
      <c r="AD548" s="289"/>
      <c r="AE548" s="289"/>
      <c r="AF548" s="289"/>
      <c r="AG548" s="289"/>
      <c r="AJ548" s="289"/>
      <c r="AK548" s="289"/>
      <c r="AL548" s="289"/>
      <c r="AM548" s="289"/>
      <c r="AN548" s="289"/>
      <c r="AO548" s="289"/>
      <c r="AP548" s="289"/>
      <c r="AQ548" s="289"/>
      <c r="AR548" s="289"/>
      <c r="AS548" s="289"/>
    </row>
    <row r="549" spans="1:45" x14ac:dyDescent="0.15">
      <c r="A549" s="289"/>
      <c r="AC549" s="289"/>
      <c r="AD549" s="289"/>
      <c r="AE549" s="289"/>
      <c r="AF549" s="289"/>
      <c r="AG549" s="289"/>
      <c r="AJ549" s="289"/>
      <c r="AK549" s="289"/>
      <c r="AL549" s="289"/>
      <c r="AM549" s="289"/>
      <c r="AN549" s="289"/>
      <c r="AO549" s="289"/>
      <c r="AP549" s="289"/>
      <c r="AQ549" s="289"/>
      <c r="AR549" s="289"/>
      <c r="AS549" s="289"/>
    </row>
    <row r="550" spans="1:45" x14ac:dyDescent="0.15">
      <c r="A550" s="289"/>
      <c r="AC550" s="289"/>
      <c r="AD550" s="289"/>
      <c r="AE550" s="289"/>
      <c r="AF550" s="289"/>
      <c r="AG550" s="289"/>
      <c r="AJ550" s="289"/>
      <c r="AK550" s="289"/>
      <c r="AL550" s="289"/>
      <c r="AM550" s="289"/>
      <c r="AN550" s="289"/>
      <c r="AO550" s="289"/>
      <c r="AP550" s="289"/>
      <c r="AQ550" s="289"/>
      <c r="AR550" s="289"/>
      <c r="AS550" s="289"/>
    </row>
    <row r="551" spans="1:45" x14ac:dyDescent="0.15">
      <c r="A551" s="289"/>
      <c r="AC551" s="289"/>
      <c r="AD551" s="289"/>
      <c r="AE551" s="289"/>
      <c r="AF551" s="289"/>
      <c r="AG551" s="289"/>
      <c r="AJ551" s="289"/>
      <c r="AK551" s="289"/>
      <c r="AL551" s="289"/>
      <c r="AM551" s="289"/>
      <c r="AN551" s="289"/>
      <c r="AO551" s="289"/>
      <c r="AP551" s="289"/>
      <c r="AQ551" s="289"/>
      <c r="AR551" s="289"/>
      <c r="AS551" s="289"/>
    </row>
    <row r="552" spans="1:45" x14ac:dyDescent="0.15">
      <c r="A552" s="289"/>
      <c r="AC552" s="289"/>
      <c r="AD552" s="289"/>
      <c r="AE552" s="289"/>
      <c r="AF552" s="289"/>
      <c r="AG552" s="289"/>
      <c r="AJ552" s="289"/>
      <c r="AK552" s="289"/>
      <c r="AL552" s="289"/>
      <c r="AM552" s="289"/>
      <c r="AN552" s="289"/>
      <c r="AO552" s="289"/>
      <c r="AP552" s="289"/>
      <c r="AQ552" s="289"/>
      <c r="AR552" s="289"/>
      <c r="AS552" s="289"/>
    </row>
    <row r="553" spans="1:45" x14ac:dyDescent="0.15">
      <c r="A553" s="289"/>
      <c r="AC553" s="289"/>
      <c r="AD553" s="289"/>
      <c r="AE553" s="289"/>
      <c r="AF553" s="289"/>
      <c r="AG553" s="289"/>
      <c r="AJ553" s="289"/>
      <c r="AK553" s="289"/>
      <c r="AL553" s="289"/>
      <c r="AM553" s="289"/>
      <c r="AN553" s="289"/>
      <c r="AO553" s="289"/>
      <c r="AP553" s="289"/>
      <c r="AQ553" s="289"/>
      <c r="AR553" s="289"/>
      <c r="AS553" s="289"/>
    </row>
    <row r="554" spans="1:45" x14ac:dyDescent="0.15">
      <c r="A554" s="289"/>
      <c r="AC554" s="289"/>
      <c r="AD554" s="289"/>
      <c r="AE554" s="289"/>
      <c r="AF554" s="289"/>
      <c r="AG554" s="289"/>
      <c r="AJ554" s="289"/>
      <c r="AK554" s="289"/>
      <c r="AL554" s="289"/>
      <c r="AM554" s="289"/>
      <c r="AN554" s="289"/>
      <c r="AO554" s="289"/>
      <c r="AP554" s="289"/>
      <c r="AQ554" s="289"/>
      <c r="AR554" s="289"/>
      <c r="AS554" s="289"/>
    </row>
    <row r="555" spans="1:45" x14ac:dyDescent="0.15">
      <c r="A555" s="289"/>
      <c r="AC555" s="289"/>
      <c r="AD555" s="289"/>
      <c r="AE555" s="289"/>
      <c r="AF555" s="289"/>
      <c r="AG555" s="289"/>
      <c r="AJ555" s="289"/>
      <c r="AK555" s="289"/>
      <c r="AL555" s="289"/>
      <c r="AM555" s="289"/>
      <c r="AN555" s="289"/>
      <c r="AO555" s="289"/>
      <c r="AP555" s="289"/>
      <c r="AQ555" s="289"/>
      <c r="AR555" s="289"/>
      <c r="AS555" s="289"/>
    </row>
    <row r="556" spans="1:45" x14ac:dyDescent="0.15">
      <c r="A556" s="289"/>
      <c r="AC556" s="289"/>
      <c r="AD556" s="289"/>
      <c r="AE556" s="289"/>
      <c r="AF556" s="289"/>
      <c r="AG556" s="289"/>
      <c r="AJ556" s="289"/>
      <c r="AK556" s="289"/>
      <c r="AL556" s="289"/>
      <c r="AM556" s="289"/>
      <c r="AN556" s="289"/>
      <c r="AO556" s="289"/>
      <c r="AP556" s="289"/>
      <c r="AQ556" s="289"/>
      <c r="AR556" s="289"/>
      <c r="AS556" s="289"/>
    </row>
    <row r="557" spans="1:45" x14ac:dyDescent="0.15">
      <c r="A557" s="289"/>
      <c r="AC557" s="289"/>
      <c r="AD557" s="289"/>
      <c r="AE557" s="289"/>
      <c r="AF557" s="289"/>
      <c r="AG557" s="289"/>
      <c r="AJ557" s="289"/>
      <c r="AK557" s="289"/>
      <c r="AL557" s="289"/>
      <c r="AM557" s="289"/>
      <c r="AN557" s="289"/>
      <c r="AO557" s="289"/>
      <c r="AP557" s="289"/>
      <c r="AQ557" s="289"/>
      <c r="AR557" s="289"/>
      <c r="AS557" s="289"/>
    </row>
    <row r="558" spans="1:45" x14ac:dyDescent="0.15">
      <c r="A558" s="289"/>
      <c r="AC558" s="289"/>
      <c r="AD558" s="289"/>
      <c r="AE558" s="289"/>
      <c r="AF558" s="289"/>
      <c r="AG558" s="289"/>
      <c r="AJ558" s="289"/>
      <c r="AK558" s="289"/>
      <c r="AL558" s="289"/>
      <c r="AM558" s="289"/>
      <c r="AN558" s="289"/>
      <c r="AO558" s="289"/>
      <c r="AP558" s="289"/>
      <c r="AQ558" s="289"/>
      <c r="AR558" s="289"/>
      <c r="AS558" s="289"/>
    </row>
    <row r="559" spans="1:45" x14ac:dyDescent="0.15">
      <c r="A559" s="289"/>
      <c r="AC559" s="289"/>
      <c r="AD559" s="289"/>
      <c r="AE559" s="289"/>
      <c r="AF559" s="289"/>
      <c r="AG559" s="289"/>
      <c r="AJ559" s="289"/>
      <c r="AK559" s="289"/>
      <c r="AL559" s="289"/>
      <c r="AM559" s="289"/>
      <c r="AN559" s="289"/>
      <c r="AO559" s="289"/>
      <c r="AP559" s="289"/>
      <c r="AQ559" s="289"/>
      <c r="AR559" s="289"/>
      <c r="AS559" s="289"/>
    </row>
    <row r="560" spans="1:45" x14ac:dyDescent="0.15">
      <c r="A560" s="289"/>
      <c r="AC560" s="289"/>
      <c r="AD560" s="289"/>
      <c r="AE560" s="289"/>
      <c r="AF560" s="289"/>
      <c r="AG560" s="289"/>
      <c r="AJ560" s="289"/>
      <c r="AK560" s="289"/>
      <c r="AL560" s="289"/>
      <c r="AM560" s="289"/>
      <c r="AN560" s="289"/>
      <c r="AO560" s="289"/>
      <c r="AP560" s="289"/>
      <c r="AQ560" s="289"/>
      <c r="AR560" s="289"/>
      <c r="AS560" s="289"/>
    </row>
    <row r="561" spans="1:45" x14ac:dyDescent="0.15">
      <c r="A561" s="289"/>
      <c r="AC561" s="289"/>
      <c r="AD561" s="289"/>
      <c r="AE561" s="289"/>
      <c r="AF561" s="289"/>
      <c r="AG561" s="289"/>
      <c r="AJ561" s="289"/>
      <c r="AK561" s="289"/>
      <c r="AL561" s="289"/>
      <c r="AM561" s="289"/>
      <c r="AN561" s="289"/>
      <c r="AO561" s="289"/>
      <c r="AP561" s="289"/>
      <c r="AQ561" s="289"/>
      <c r="AR561" s="289"/>
      <c r="AS561" s="289"/>
    </row>
    <row r="562" spans="1:45" x14ac:dyDescent="0.15">
      <c r="A562" s="289"/>
      <c r="AC562" s="289"/>
      <c r="AD562" s="289"/>
      <c r="AE562" s="289"/>
      <c r="AF562" s="289"/>
      <c r="AG562" s="289"/>
      <c r="AJ562" s="289"/>
      <c r="AK562" s="289"/>
      <c r="AL562" s="289"/>
      <c r="AM562" s="289"/>
      <c r="AN562" s="289"/>
      <c r="AO562" s="289"/>
      <c r="AP562" s="289"/>
      <c r="AQ562" s="289"/>
      <c r="AR562" s="289"/>
      <c r="AS562" s="289"/>
    </row>
    <row r="563" spans="1:45" x14ac:dyDescent="0.15">
      <c r="A563" s="289"/>
      <c r="AC563" s="289"/>
      <c r="AD563" s="289"/>
      <c r="AE563" s="289"/>
      <c r="AF563" s="289"/>
      <c r="AG563" s="289"/>
      <c r="AJ563" s="289"/>
      <c r="AK563" s="289"/>
      <c r="AL563" s="289"/>
      <c r="AM563" s="289"/>
      <c r="AN563" s="289"/>
      <c r="AO563" s="289"/>
      <c r="AP563" s="289"/>
      <c r="AQ563" s="289"/>
      <c r="AR563" s="289"/>
      <c r="AS563" s="289"/>
    </row>
    <row r="564" spans="1:45" x14ac:dyDescent="0.15">
      <c r="A564" s="289"/>
      <c r="AC564" s="289"/>
      <c r="AD564" s="289"/>
      <c r="AE564" s="289"/>
      <c r="AF564" s="289"/>
      <c r="AG564" s="289"/>
      <c r="AJ564" s="289"/>
      <c r="AK564" s="289"/>
      <c r="AL564" s="289"/>
      <c r="AM564" s="289"/>
      <c r="AN564" s="289"/>
      <c r="AO564" s="289"/>
      <c r="AP564" s="289"/>
      <c r="AQ564" s="289"/>
      <c r="AR564" s="289"/>
      <c r="AS564" s="289"/>
    </row>
    <row r="565" spans="1:45" x14ac:dyDescent="0.15">
      <c r="A565" s="289"/>
      <c r="AC565" s="289"/>
      <c r="AD565" s="289"/>
      <c r="AE565" s="289"/>
      <c r="AF565" s="289"/>
      <c r="AG565" s="289"/>
      <c r="AJ565" s="289"/>
      <c r="AK565" s="289"/>
      <c r="AL565" s="289"/>
      <c r="AM565" s="289"/>
      <c r="AN565" s="289"/>
      <c r="AO565" s="289"/>
      <c r="AP565" s="289"/>
      <c r="AQ565" s="289"/>
      <c r="AR565" s="289"/>
      <c r="AS565" s="289"/>
    </row>
    <row r="566" spans="1:45" x14ac:dyDescent="0.15">
      <c r="A566" s="289"/>
      <c r="AC566" s="289"/>
      <c r="AD566" s="289"/>
      <c r="AE566" s="289"/>
      <c r="AF566" s="289"/>
      <c r="AG566" s="289"/>
      <c r="AJ566" s="289"/>
      <c r="AK566" s="289"/>
      <c r="AL566" s="289"/>
      <c r="AM566" s="289"/>
      <c r="AN566" s="289"/>
      <c r="AO566" s="289"/>
      <c r="AP566" s="289"/>
      <c r="AQ566" s="289"/>
      <c r="AR566" s="289"/>
      <c r="AS566" s="289"/>
    </row>
    <row r="567" spans="1:45" x14ac:dyDescent="0.15">
      <c r="A567" s="289"/>
      <c r="AC567" s="289"/>
      <c r="AD567" s="289"/>
      <c r="AE567" s="289"/>
      <c r="AF567" s="289"/>
      <c r="AG567" s="289"/>
      <c r="AJ567" s="289"/>
      <c r="AK567" s="289"/>
      <c r="AL567" s="289"/>
      <c r="AM567" s="289"/>
      <c r="AN567" s="289"/>
      <c r="AO567" s="289"/>
      <c r="AP567" s="289"/>
      <c r="AQ567" s="289"/>
      <c r="AR567" s="289"/>
      <c r="AS567" s="289"/>
    </row>
    <row r="568" spans="1:45" x14ac:dyDescent="0.15">
      <c r="A568" s="289"/>
      <c r="AC568" s="289"/>
      <c r="AD568" s="289"/>
      <c r="AE568" s="289"/>
      <c r="AF568" s="289"/>
      <c r="AG568" s="289"/>
      <c r="AJ568" s="289"/>
      <c r="AK568" s="289"/>
      <c r="AL568" s="289"/>
      <c r="AM568" s="289"/>
      <c r="AN568" s="289"/>
      <c r="AO568" s="289"/>
      <c r="AP568" s="289"/>
      <c r="AQ568" s="289"/>
      <c r="AR568" s="289"/>
      <c r="AS568" s="289"/>
    </row>
    <row r="569" spans="1:45" x14ac:dyDescent="0.15">
      <c r="A569" s="289"/>
      <c r="AC569" s="289"/>
      <c r="AD569" s="289"/>
      <c r="AE569" s="289"/>
      <c r="AF569" s="289"/>
      <c r="AG569" s="289"/>
      <c r="AJ569" s="289"/>
      <c r="AK569" s="289"/>
      <c r="AL569" s="289"/>
      <c r="AM569" s="289"/>
      <c r="AN569" s="289"/>
      <c r="AO569" s="289"/>
      <c r="AP569" s="289"/>
      <c r="AQ569" s="289"/>
      <c r="AR569" s="289"/>
      <c r="AS569" s="289"/>
    </row>
    <row r="570" spans="1:45" x14ac:dyDescent="0.15">
      <c r="A570" s="289"/>
      <c r="AC570" s="289"/>
      <c r="AD570" s="289"/>
      <c r="AE570" s="289"/>
      <c r="AF570" s="289"/>
      <c r="AG570" s="289"/>
      <c r="AJ570" s="289"/>
      <c r="AK570" s="289"/>
      <c r="AL570" s="289"/>
      <c r="AM570" s="289"/>
      <c r="AN570" s="289"/>
      <c r="AO570" s="289"/>
      <c r="AP570" s="289"/>
      <c r="AQ570" s="289"/>
      <c r="AR570" s="289"/>
      <c r="AS570" s="289"/>
    </row>
    <row r="571" spans="1:45" x14ac:dyDescent="0.15">
      <c r="A571" s="289"/>
      <c r="AC571" s="289"/>
      <c r="AD571" s="289"/>
      <c r="AE571" s="289"/>
      <c r="AF571" s="289"/>
      <c r="AG571" s="289"/>
      <c r="AJ571" s="289"/>
      <c r="AK571" s="289"/>
      <c r="AL571" s="289"/>
      <c r="AM571" s="289"/>
      <c r="AN571" s="289"/>
      <c r="AO571" s="289"/>
      <c r="AP571" s="289"/>
      <c r="AQ571" s="289"/>
      <c r="AR571" s="289"/>
      <c r="AS571" s="289"/>
    </row>
    <row r="572" spans="1:45" x14ac:dyDescent="0.15">
      <c r="A572" s="289"/>
      <c r="AC572" s="289"/>
      <c r="AD572" s="289"/>
      <c r="AE572" s="289"/>
      <c r="AF572" s="289"/>
      <c r="AG572" s="289"/>
      <c r="AJ572" s="289"/>
      <c r="AK572" s="289"/>
      <c r="AL572" s="289"/>
      <c r="AM572" s="289"/>
      <c r="AN572" s="289"/>
      <c r="AO572" s="289"/>
      <c r="AP572" s="289"/>
      <c r="AQ572" s="289"/>
      <c r="AR572" s="289"/>
      <c r="AS572" s="289"/>
    </row>
    <row r="573" spans="1:45" x14ac:dyDescent="0.15">
      <c r="A573" s="289"/>
      <c r="AC573" s="289"/>
      <c r="AD573" s="289"/>
      <c r="AE573" s="289"/>
      <c r="AF573" s="289"/>
      <c r="AG573" s="289"/>
      <c r="AJ573" s="289"/>
      <c r="AK573" s="289"/>
      <c r="AL573" s="289"/>
      <c r="AM573" s="289"/>
      <c r="AN573" s="289"/>
      <c r="AO573" s="289"/>
      <c r="AP573" s="289"/>
      <c r="AQ573" s="289"/>
      <c r="AR573" s="289"/>
      <c r="AS573" s="289"/>
    </row>
    <row r="574" spans="1:45" x14ac:dyDescent="0.15">
      <c r="A574" s="289"/>
      <c r="AC574" s="289"/>
      <c r="AD574" s="289"/>
      <c r="AE574" s="289"/>
      <c r="AF574" s="289"/>
      <c r="AG574" s="289"/>
      <c r="AJ574" s="289"/>
      <c r="AK574" s="289"/>
      <c r="AL574" s="289"/>
      <c r="AM574" s="289"/>
      <c r="AN574" s="289"/>
      <c r="AO574" s="289"/>
      <c r="AP574" s="289"/>
      <c r="AQ574" s="289"/>
      <c r="AR574" s="289"/>
      <c r="AS574" s="289"/>
    </row>
    <row r="575" spans="1:45" x14ac:dyDescent="0.15">
      <c r="A575" s="289"/>
      <c r="AC575" s="289"/>
      <c r="AD575" s="289"/>
      <c r="AE575" s="289"/>
      <c r="AF575" s="289"/>
      <c r="AG575" s="289"/>
      <c r="AJ575" s="289"/>
      <c r="AK575" s="289"/>
      <c r="AL575" s="289"/>
      <c r="AM575" s="289"/>
      <c r="AN575" s="289"/>
      <c r="AO575" s="289"/>
      <c r="AP575" s="289"/>
      <c r="AQ575" s="289"/>
      <c r="AR575" s="289"/>
      <c r="AS575" s="289"/>
    </row>
    <row r="576" spans="1:45" x14ac:dyDescent="0.15">
      <c r="A576" s="289"/>
      <c r="AC576" s="289"/>
      <c r="AD576" s="289"/>
      <c r="AE576" s="289"/>
      <c r="AF576" s="289"/>
      <c r="AG576" s="289"/>
      <c r="AJ576" s="289"/>
      <c r="AK576" s="289"/>
      <c r="AL576" s="289"/>
      <c r="AM576" s="289"/>
      <c r="AN576" s="289"/>
      <c r="AO576" s="289"/>
      <c r="AP576" s="289"/>
      <c r="AQ576" s="289"/>
      <c r="AR576" s="289"/>
      <c r="AS576" s="289"/>
    </row>
    <row r="577" spans="1:45" x14ac:dyDescent="0.15">
      <c r="A577" s="289"/>
      <c r="AC577" s="289"/>
      <c r="AD577" s="289"/>
      <c r="AE577" s="289"/>
      <c r="AF577" s="289"/>
      <c r="AG577" s="289"/>
      <c r="AJ577" s="289"/>
      <c r="AK577" s="289"/>
      <c r="AL577" s="289"/>
      <c r="AM577" s="289"/>
      <c r="AN577" s="289"/>
      <c r="AO577" s="289"/>
      <c r="AP577" s="289"/>
      <c r="AQ577" s="289"/>
      <c r="AR577" s="289"/>
      <c r="AS577" s="289"/>
    </row>
    <row r="578" spans="1:45" x14ac:dyDescent="0.15">
      <c r="A578" s="289"/>
      <c r="AC578" s="289"/>
      <c r="AD578" s="289"/>
      <c r="AE578" s="289"/>
      <c r="AF578" s="289"/>
      <c r="AG578" s="289"/>
      <c r="AJ578" s="289"/>
      <c r="AK578" s="289"/>
      <c r="AL578" s="289"/>
      <c r="AM578" s="289"/>
      <c r="AN578" s="289"/>
      <c r="AO578" s="289"/>
      <c r="AP578" s="289"/>
      <c r="AQ578" s="289"/>
      <c r="AR578" s="289"/>
      <c r="AS578" s="289"/>
    </row>
    <row r="579" spans="1:45" x14ac:dyDescent="0.15">
      <c r="A579" s="289"/>
      <c r="AC579" s="289"/>
      <c r="AD579" s="289"/>
      <c r="AE579" s="289"/>
      <c r="AF579" s="289"/>
      <c r="AG579" s="289"/>
      <c r="AJ579" s="289"/>
      <c r="AK579" s="289"/>
      <c r="AL579" s="289"/>
      <c r="AM579" s="289"/>
      <c r="AN579" s="289"/>
      <c r="AO579" s="289"/>
      <c r="AP579" s="289"/>
      <c r="AQ579" s="289"/>
      <c r="AR579" s="289"/>
      <c r="AS579" s="289"/>
    </row>
    <row r="580" spans="1:45" x14ac:dyDescent="0.15">
      <c r="A580" s="289"/>
      <c r="AC580" s="289"/>
      <c r="AD580" s="289"/>
      <c r="AE580" s="289"/>
      <c r="AF580" s="289"/>
      <c r="AG580" s="289"/>
      <c r="AJ580" s="289"/>
      <c r="AK580" s="289"/>
      <c r="AL580" s="289"/>
      <c r="AM580" s="289"/>
      <c r="AN580" s="289"/>
      <c r="AO580" s="289"/>
      <c r="AP580" s="289"/>
      <c r="AQ580" s="289"/>
      <c r="AR580" s="289"/>
      <c r="AS580" s="289"/>
    </row>
    <row r="581" spans="1:45" x14ac:dyDescent="0.15">
      <c r="A581" s="289"/>
      <c r="AC581" s="289"/>
      <c r="AD581" s="289"/>
      <c r="AE581" s="289"/>
      <c r="AF581" s="289"/>
      <c r="AG581" s="289"/>
      <c r="AJ581" s="289"/>
      <c r="AK581" s="289"/>
      <c r="AL581" s="289"/>
      <c r="AM581" s="289"/>
      <c r="AN581" s="289"/>
      <c r="AO581" s="289"/>
      <c r="AP581" s="289"/>
      <c r="AQ581" s="289"/>
      <c r="AR581" s="289"/>
      <c r="AS581" s="289"/>
    </row>
    <row r="582" spans="1:45" x14ac:dyDescent="0.15">
      <c r="A582" s="289"/>
      <c r="AC582" s="289"/>
      <c r="AD582" s="289"/>
      <c r="AE582" s="289"/>
      <c r="AF582" s="289"/>
      <c r="AG582" s="289"/>
      <c r="AJ582" s="289"/>
      <c r="AK582" s="289"/>
      <c r="AL582" s="289"/>
      <c r="AM582" s="289"/>
      <c r="AN582" s="289"/>
      <c r="AO582" s="289"/>
      <c r="AP582" s="289"/>
      <c r="AQ582" s="289"/>
      <c r="AR582" s="289"/>
      <c r="AS582" s="289"/>
    </row>
    <row r="583" spans="1:45" x14ac:dyDescent="0.15">
      <c r="A583" s="289"/>
      <c r="AC583" s="289"/>
      <c r="AD583" s="289"/>
      <c r="AE583" s="289"/>
      <c r="AF583" s="289"/>
      <c r="AG583" s="289"/>
      <c r="AJ583" s="289"/>
      <c r="AK583" s="289"/>
      <c r="AL583" s="289"/>
      <c r="AM583" s="289"/>
      <c r="AN583" s="289"/>
      <c r="AO583" s="289"/>
      <c r="AP583" s="289"/>
      <c r="AQ583" s="289"/>
      <c r="AR583" s="289"/>
      <c r="AS583" s="289"/>
    </row>
    <row r="584" spans="1:45" x14ac:dyDescent="0.15">
      <c r="A584" s="289"/>
      <c r="AC584" s="289"/>
      <c r="AD584" s="289"/>
      <c r="AE584" s="289"/>
      <c r="AF584" s="289"/>
      <c r="AG584" s="289"/>
      <c r="AJ584" s="289"/>
      <c r="AK584" s="289"/>
      <c r="AL584" s="289"/>
      <c r="AM584" s="289"/>
      <c r="AN584" s="289"/>
      <c r="AO584" s="289"/>
      <c r="AP584" s="289"/>
      <c r="AQ584" s="289"/>
      <c r="AR584" s="289"/>
      <c r="AS584" s="289"/>
    </row>
    <row r="585" spans="1:45" x14ac:dyDescent="0.15">
      <c r="A585" s="289"/>
      <c r="AC585" s="289"/>
      <c r="AD585" s="289"/>
      <c r="AE585" s="289"/>
      <c r="AF585" s="289"/>
      <c r="AG585" s="289"/>
      <c r="AJ585" s="289"/>
      <c r="AK585" s="289"/>
      <c r="AL585" s="289"/>
      <c r="AM585" s="289"/>
      <c r="AN585" s="289"/>
      <c r="AO585" s="289"/>
      <c r="AP585" s="289"/>
      <c r="AQ585" s="289"/>
      <c r="AR585" s="289"/>
      <c r="AS585" s="289"/>
    </row>
    <row r="586" spans="1:45" x14ac:dyDescent="0.15">
      <c r="A586" s="289"/>
      <c r="AC586" s="289"/>
      <c r="AD586" s="289"/>
      <c r="AE586" s="289"/>
      <c r="AF586" s="289"/>
      <c r="AG586" s="289"/>
      <c r="AJ586" s="289"/>
      <c r="AK586" s="289"/>
      <c r="AL586" s="289"/>
      <c r="AM586" s="289"/>
      <c r="AN586" s="289"/>
      <c r="AO586" s="289"/>
      <c r="AP586" s="289"/>
      <c r="AQ586" s="289"/>
      <c r="AR586" s="289"/>
      <c r="AS586" s="289"/>
    </row>
    <row r="587" spans="1:45" x14ac:dyDescent="0.15">
      <c r="A587" s="289"/>
      <c r="AC587" s="289"/>
      <c r="AD587" s="289"/>
      <c r="AE587" s="289"/>
      <c r="AF587" s="289"/>
      <c r="AG587" s="289"/>
      <c r="AJ587" s="289"/>
      <c r="AK587" s="289"/>
      <c r="AL587" s="289"/>
      <c r="AM587" s="289"/>
      <c r="AN587" s="289"/>
      <c r="AO587" s="289"/>
      <c r="AP587" s="289"/>
      <c r="AQ587" s="289"/>
      <c r="AR587" s="289"/>
      <c r="AS587" s="289"/>
    </row>
    <row r="588" spans="1:45" x14ac:dyDescent="0.15">
      <c r="A588" s="289"/>
      <c r="AC588" s="289"/>
      <c r="AD588" s="289"/>
      <c r="AE588" s="289"/>
      <c r="AF588" s="289"/>
      <c r="AG588" s="289"/>
      <c r="AJ588" s="289"/>
      <c r="AK588" s="289"/>
      <c r="AL588" s="289"/>
      <c r="AM588" s="289"/>
      <c r="AN588" s="289"/>
      <c r="AO588" s="289"/>
      <c r="AP588" s="289"/>
      <c r="AQ588" s="289"/>
      <c r="AR588" s="289"/>
      <c r="AS588" s="289"/>
    </row>
    <row r="589" spans="1:45" x14ac:dyDescent="0.15">
      <c r="A589" s="289"/>
      <c r="AC589" s="289"/>
      <c r="AD589" s="289"/>
      <c r="AE589" s="289"/>
      <c r="AF589" s="289"/>
      <c r="AG589" s="289"/>
      <c r="AJ589" s="289"/>
      <c r="AK589" s="289"/>
      <c r="AL589" s="289"/>
      <c r="AM589" s="289"/>
      <c r="AN589" s="289"/>
      <c r="AO589" s="289"/>
      <c r="AP589" s="289"/>
      <c r="AQ589" s="289"/>
      <c r="AR589" s="289"/>
      <c r="AS589" s="289"/>
    </row>
    <row r="590" spans="1:45" x14ac:dyDescent="0.15">
      <c r="A590" s="289"/>
      <c r="AC590" s="289"/>
      <c r="AD590" s="289"/>
      <c r="AE590" s="289"/>
      <c r="AF590" s="289"/>
      <c r="AG590" s="289"/>
      <c r="AJ590" s="289"/>
      <c r="AK590" s="289"/>
      <c r="AL590" s="289"/>
      <c r="AM590" s="289"/>
      <c r="AN590" s="289"/>
      <c r="AO590" s="289"/>
      <c r="AP590" s="289"/>
      <c r="AQ590" s="289"/>
      <c r="AR590" s="289"/>
      <c r="AS590" s="289"/>
    </row>
    <row r="591" spans="1:45" x14ac:dyDescent="0.15">
      <c r="A591" s="289"/>
      <c r="AC591" s="289"/>
      <c r="AD591" s="289"/>
      <c r="AE591" s="289"/>
      <c r="AF591" s="289"/>
      <c r="AG591" s="289"/>
      <c r="AJ591" s="289"/>
      <c r="AK591" s="289"/>
      <c r="AL591" s="289"/>
      <c r="AM591" s="289"/>
      <c r="AN591" s="289"/>
      <c r="AO591" s="289"/>
      <c r="AP591" s="289"/>
      <c r="AQ591" s="289"/>
      <c r="AR591" s="289"/>
      <c r="AS591" s="289"/>
    </row>
    <row r="592" spans="1:45" x14ac:dyDescent="0.15">
      <c r="A592" s="289"/>
      <c r="AC592" s="289"/>
      <c r="AD592" s="289"/>
      <c r="AE592" s="289"/>
      <c r="AF592" s="289"/>
      <c r="AG592" s="289"/>
      <c r="AJ592" s="289"/>
      <c r="AK592" s="289"/>
      <c r="AL592" s="289"/>
      <c r="AM592" s="289"/>
      <c r="AN592" s="289"/>
      <c r="AO592" s="289"/>
      <c r="AP592" s="289"/>
      <c r="AQ592" s="289"/>
      <c r="AR592" s="289"/>
      <c r="AS592" s="289"/>
    </row>
    <row r="593" spans="1:45" x14ac:dyDescent="0.15">
      <c r="A593" s="289"/>
      <c r="AC593" s="289"/>
      <c r="AD593" s="289"/>
      <c r="AE593" s="289"/>
      <c r="AF593" s="289"/>
      <c r="AG593" s="289"/>
      <c r="AJ593" s="289"/>
      <c r="AK593" s="289"/>
      <c r="AL593" s="289"/>
      <c r="AM593" s="289"/>
      <c r="AN593" s="289"/>
      <c r="AO593" s="289"/>
      <c r="AP593" s="289"/>
      <c r="AQ593" s="289"/>
      <c r="AR593" s="289"/>
      <c r="AS593" s="289"/>
    </row>
    <row r="594" spans="1:45" x14ac:dyDescent="0.15">
      <c r="A594" s="289"/>
      <c r="AC594" s="289"/>
      <c r="AD594" s="289"/>
      <c r="AE594" s="289"/>
      <c r="AF594" s="289"/>
      <c r="AG594" s="289"/>
      <c r="AJ594" s="289"/>
      <c r="AK594" s="289"/>
      <c r="AL594" s="289"/>
      <c r="AM594" s="289"/>
      <c r="AN594" s="289"/>
      <c r="AO594" s="289"/>
      <c r="AP594" s="289"/>
      <c r="AQ594" s="289"/>
      <c r="AR594" s="289"/>
      <c r="AS594" s="289"/>
    </row>
    <row r="595" spans="1:45" x14ac:dyDescent="0.15">
      <c r="A595" s="289"/>
      <c r="AC595" s="289"/>
      <c r="AD595" s="289"/>
      <c r="AE595" s="289"/>
      <c r="AF595" s="289"/>
      <c r="AG595" s="289"/>
      <c r="AJ595" s="289"/>
      <c r="AK595" s="289"/>
      <c r="AL595" s="289"/>
      <c r="AM595" s="289"/>
      <c r="AN595" s="289"/>
      <c r="AO595" s="289"/>
      <c r="AP595" s="289"/>
      <c r="AQ595" s="289"/>
      <c r="AR595" s="289"/>
      <c r="AS595" s="289"/>
    </row>
    <row r="596" spans="1:45" x14ac:dyDescent="0.15">
      <c r="A596" s="289"/>
      <c r="AC596" s="289"/>
      <c r="AD596" s="289"/>
      <c r="AE596" s="289"/>
      <c r="AF596" s="289"/>
      <c r="AG596" s="289"/>
      <c r="AJ596" s="289"/>
      <c r="AK596" s="289"/>
      <c r="AL596" s="289"/>
      <c r="AM596" s="289"/>
      <c r="AN596" s="289"/>
      <c r="AO596" s="289"/>
      <c r="AP596" s="289"/>
      <c r="AQ596" s="289"/>
      <c r="AR596" s="289"/>
      <c r="AS596" s="289"/>
    </row>
    <row r="597" spans="1:45" x14ac:dyDescent="0.15">
      <c r="A597" s="289"/>
      <c r="AC597" s="289"/>
      <c r="AD597" s="289"/>
      <c r="AE597" s="289"/>
      <c r="AF597" s="289"/>
      <c r="AG597" s="289"/>
      <c r="AJ597" s="289"/>
      <c r="AK597" s="289"/>
      <c r="AL597" s="289"/>
      <c r="AM597" s="289"/>
      <c r="AN597" s="289"/>
      <c r="AO597" s="289"/>
      <c r="AP597" s="289"/>
      <c r="AQ597" s="289"/>
      <c r="AR597" s="289"/>
      <c r="AS597" s="289"/>
    </row>
    <row r="598" spans="1:45" x14ac:dyDescent="0.15">
      <c r="A598" s="289"/>
      <c r="AC598" s="289"/>
      <c r="AD598" s="289"/>
      <c r="AE598" s="289"/>
      <c r="AF598" s="289"/>
      <c r="AG598" s="289"/>
      <c r="AJ598" s="289"/>
      <c r="AK598" s="289"/>
      <c r="AL598" s="289"/>
      <c r="AM598" s="289"/>
      <c r="AN598" s="289"/>
      <c r="AO598" s="289"/>
      <c r="AP598" s="289"/>
      <c r="AQ598" s="289"/>
      <c r="AR598" s="289"/>
      <c r="AS598" s="289"/>
    </row>
    <row r="599" spans="1:45" x14ac:dyDescent="0.15">
      <c r="A599" s="289"/>
      <c r="AC599" s="289"/>
      <c r="AD599" s="289"/>
      <c r="AE599" s="289"/>
      <c r="AF599" s="289"/>
      <c r="AG599" s="289"/>
      <c r="AJ599" s="289"/>
      <c r="AK599" s="289"/>
      <c r="AL599" s="289"/>
      <c r="AM599" s="289"/>
      <c r="AN599" s="289"/>
      <c r="AO599" s="289"/>
      <c r="AP599" s="289"/>
      <c r="AQ599" s="289"/>
      <c r="AR599" s="289"/>
      <c r="AS599" s="289"/>
    </row>
    <row r="600" spans="1:45" x14ac:dyDescent="0.15">
      <c r="A600" s="289"/>
      <c r="AC600" s="289"/>
      <c r="AD600" s="289"/>
      <c r="AE600" s="289"/>
      <c r="AF600" s="289"/>
      <c r="AG600" s="289"/>
      <c r="AJ600" s="289"/>
      <c r="AK600" s="289"/>
      <c r="AL600" s="289"/>
      <c r="AM600" s="289"/>
      <c r="AN600" s="289"/>
      <c r="AO600" s="289"/>
      <c r="AP600" s="289"/>
      <c r="AQ600" s="289"/>
      <c r="AR600" s="289"/>
      <c r="AS600" s="289"/>
    </row>
    <row r="601" spans="1:45" x14ac:dyDescent="0.15">
      <c r="A601" s="289"/>
      <c r="AC601" s="289"/>
      <c r="AD601" s="289"/>
      <c r="AE601" s="289"/>
      <c r="AF601" s="289"/>
      <c r="AG601" s="289"/>
      <c r="AJ601" s="289"/>
      <c r="AK601" s="289"/>
      <c r="AL601" s="289"/>
      <c r="AM601" s="289"/>
      <c r="AN601" s="289"/>
      <c r="AO601" s="289"/>
      <c r="AP601" s="289"/>
      <c r="AQ601" s="289"/>
      <c r="AR601" s="289"/>
      <c r="AS601" s="289"/>
    </row>
    <row r="602" spans="1:45" x14ac:dyDescent="0.15">
      <c r="A602" s="289"/>
      <c r="AC602" s="289"/>
      <c r="AD602" s="289"/>
      <c r="AE602" s="289"/>
      <c r="AF602" s="289"/>
      <c r="AG602" s="289"/>
      <c r="AJ602" s="289"/>
      <c r="AK602" s="289"/>
      <c r="AL602" s="289"/>
      <c r="AM602" s="289"/>
      <c r="AN602" s="289"/>
      <c r="AO602" s="289"/>
      <c r="AP602" s="289"/>
      <c r="AQ602" s="289"/>
      <c r="AR602" s="289"/>
      <c r="AS602" s="289"/>
    </row>
    <row r="603" spans="1:45" x14ac:dyDescent="0.15">
      <c r="A603" s="289"/>
      <c r="AC603" s="289"/>
      <c r="AD603" s="289"/>
      <c r="AE603" s="289"/>
      <c r="AF603" s="289"/>
      <c r="AG603" s="289"/>
      <c r="AJ603" s="289"/>
      <c r="AK603" s="289"/>
      <c r="AL603" s="289"/>
      <c r="AM603" s="289"/>
      <c r="AN603" s="289"/>
      <c r="AO603" s="289"/>
      <c r="AP603" s="289"/>
      <c r="AQ603" s="289"/>
      <c r="AR603" s="289"/>
      <c r="AS603" s="289"/>
    </row>
    <row r="604" spans="1:45" x14ac:dyDescent="0.15">
      <c r="A604" s="289"/>
      <c r="AC604" s="289"/>
      <c r="AD604" s="289"/>
      <c r="AE604" s="289"/>
      <c r="AF604" s="289"/>
      <c r="AG604" s="289"/>
      <c r="AJ604" s="289"/>
      <c r="AK604" s="289"/>
      <c r="AL604" s="289"/>
      <c r="AM604" s="289"/>
      <c r="AN604" s="289"/>
      <c r="AO604" s="289"/>
      <c r="AP604" s="289"/>
      <c r="AQ604" s="289"/>
      <c r="AR604" s="289"/>
      <c r="AS604" s="289"/>
    </row>
    <row r="605" spans="1:45" x14ac:dyDescent="0.15">
      <c r="A605" s="289"/>
      <c r="AC605" s="289"/>
      <c r="AD605" s="289"/>
      <c r="AE605" s="289"/>
      <c r="AF605" s="289"/>
      <c r="AG605" s="289"/>
      <c r="AJ605" s="289"/>
      <c r="AK605" s="289"/>
      <c r="AL605" s="289"/>
      <c r="AM605" s="289"/>
      <c r="AN605" s="289"/>
      <c r="AO605" s="289"/>
      <c r="AP605" s="289"/>
      <c r="AQ605" s="289"/>
      <c r="AR605" s="289"/>
      <c r="AS605" s="289"/>
    </row>
    <row r="606" spans="1:45" x14ac:dyDescent="0.15">
      <c r="A606" s="289"/>
      <c r="AC606" s="289"/>
      <c r="AD606" s="289"/>
      <c r="AE606" s="289"/>
      <c r="AF606" s="289"/>
      <c r="AG606" s="289"/>
      <c r="AJ606" s="289"/>
      <c r="AK606" s="289"/>
      <c r="AL606" s="289"/>
      <c r="AM606" s="289"/>
      <c r="AN606" s="289"/>
      <c r="AO606" s="289"/>
      <c r="AP606" s="289"/>
      <c r="AQ606" s="289"/>
      <c r="AR606" s="289"/>
      <c r="AS606" s="289"/>
    </row>
    <row r="607" spans="1:45" x14ac:dyDescent="0.15">
      <c r="A607" s="289"/>
      <c r="AC607" s="289"/>
      <c r="AD607" s="289"/>
      <c r="AE607" s="289"/>
      <c r="AF607" s="289"/>
      <c r="AG607" s="289"/>
      <c r="AJ607" s="289"/>
      <c r="AK607" s="289"/>
      <c r="AL607" s="289"/>
      <c r="AM607" s="289"/>
      <c r="AN607" s="289"/>
      <c r="AO607" s="289"/>
      <c r="AP607" s="289"/>
      <c r="AQ607" s="289"/>
      <c r="AR607" s="289"/>
      <c r="AS607" s="289"/>
    </row>
    <row r="608" spans="1:45" x14ac:dyDescent="0.15">
      <c r="A608" s="289"/>
      <c r="AC608" s="289"/>
      <c r="AD608" s="289"/>
      <c r="AE608" s="289"/>
      <c r="AF608" s="289"/>
      <c r="AG608" s="289"/>
      <c r="AJ608" s="289"/>
      <c r="AK608" s="289"/>
      <c r="AL608" s="289"/>
      <c r="AM608" s="289"/>
      <c r="AN608" s="289"/>
      <c r="AO608" s="289"/>
      <c r="AP608" s="289"/>
      <c r="AQ608" s="289"/>
      <c r="AR608" s="289"/>
      <c r="AS608" s="289"/>
    </row>
    <row r="609" spans="1:45" x14ac:dyDescent="0.15">
      <c r="A609" s="289"/>
      <c r="AC609" s="289"/>
      <c r="AD609" s="289"/>
      <c r="AE609" s="289"/>
      <c r="AF609" s="289"/>
      <c r="AG609" s="289"/>
      <c r="AJ609" s="289"/>
      <c r="AK609" s="289"/>
      <c r="AL609" s="289"/>
      <c r="AM609" s="289"/>
      <c r="AN609" s="289"/>
      <c r="AO609" s="289"/>
      <c r="AP609" s="289"/>
      <c r="AQ609" s="289"/>
      <c r="AR609" s="289"/>
      <c r="AS609" s="289"/>
    </row>
    <row r="610" spans="1:45" x14ac:dyDescent="0.15">
      <c r="A610" s="289"/>
      <c r="AC610" s="289"/>
      <c r="AD610" s="289"/>
      <c r="AE610" s="289"/>
      <c r="AF610" s="289"/>
      <c r="AG610" s="289"/>
      <c r="AJ610" s="289"/>
      <c r="AK610" s="289"/>
      <c r="AL610" s="289"/>
      <c r="AM610" s="289"/>
      <c r="AN610" s="289"/>
      <c r="AO610" s="289"/>
      <c r="AP610" s="289"/>
      <c r="AQ610" s="289"/>
      <c r="AR610" s="289"/>
      <c r="AS610" s="289"/>
    </row>
    <row r="611" spans="1:45" x14ac:dyDescent="0.15">
      <c r="A611" s="289"/>
      <c r="AC611" s="289"/>
      <c r="AD611" s="289"/>
      <c r="AE611" s="289"/>
      <c r="AF611" s="289"/>
      <c r="AG611" s="289"/>
      <c r="AJ611" s="289"/>
      <c r="AK611" s="289"/>
      <c r="AL611" s="289"/>
      <c r="AM611" s="289"/>
      <c r="AN611" s="289"/>
      <c r="AO611" s="289"/>
      <c r="AP611" s="289"/>
      <c r="AQ611" s="289"/>
      <c r="AR611" s="289"/>
      <c r="AS611" s="289"/>
    </row>
    <row r="612" spans="1:45" x14ac:dyDescent="0.15">
      <c r="A612" s="289"/>
      <c r="AC612" s="289"/>
      <c r="AD612" s="289"/>
      <c r="AE612" s="289"/>
      <c r="AF612" s="289"/>
      <c r="AG612" s="289"/>
      <c r="AJ612" s="289"/>
      <c r="AK612" s="289"/>
      <c r="AL612" s="289"/>
      <c r="AM612" s="289"/>
      <c r="AN612" s="289"/>
      <c r="AO612" s="289"/>
      <c r="AP612" s="289"/>
      <c r="AQ612" s="289"/>
      <c r="AR612" s="289"/>
      <c r="AS612" s="289"/>
    </row>
    <row r="613" spans="1:45" x14ac:dyDescent="0.15">
      <c r="A613" s="289"/>
      <c r="AC613" s="289"/>
      <c r="AD613" s="289"/>
      <c r="AE613" s="289"/>
      <c r="AF613" s="289"/>
      <c r="AG613" s="289"/>
      <c r="AJ613" s="289"/>
      <c r="AK613" s="289"/>
      <c r="AL613" s="289"/>
      <c r="AM613" s="289"/>
      <c r="AN613" s="289"/>
      <c r="AO613" s="289"/>
      <c r="AP613" s="289"/>
      <c r="AQ613" s="289"/>
      <c r="AR613" s="289"/>
      <c r="AS613" s="289"/>
    </row>
    <row r="614" spans="1:45" x14ac:dyDescent="0.15">
      <c r="A614" s="289"/>
      <c r="AC614" s="289"/>
      <c r="AD614" s="289"/>
      <c r="AE614" s="289"/>
      <c r="AF614" s="289"/>
      <c r="AG614" s="289"/>
      <c r="AJ614" s="289"/>
      <c r="AK614" s="289"/>
      <c r="AL614" s="289"/>
      <c r="AM614" s="289"/>
      <c r="AN614" s="289"/>
      <c r="AO614" s="289"/>
      <c r="AP614" s="289"/>
      <c r="AQ614" s="289"/>
      <c r="AR614" s="289"/>
      <c r="AS614" s="289"/>
    </row>
    <row r="615" spans="1:45" x14ac:dyDescent="0.15">
      <c r="A615" s="289"/>
      <c r="AC615" s="289"/>
      <c r="AD615" s="289"/>
      <c r="AE615" s="289"/>
      <c r="AF615" s="289"/>
      <c r="AG615" s="289"/>
      <c r="AJ615" s="289"/>
      <c r="AK615" s="289"/>
      <c r="AL615" s="289"/>
      <c r="AM615" s="289"/>
      <c r="AN615" s="289"/>
      <c r="AO615" s="289"/>
      <c r="AP615" s="289"/>
      <c r="AQ615" s="289"/>
      <c r="AR615" s="289"/>
      <c r="AS615" s="289"/>
    </row>
    <row r="616" spans="1:45" x14ac:dyDescent="0.15">
      <c r="A616" s="289"/>
      <c r="AC616" s="289"/>
      <c r="AD616" s="289"/>
      <c r="AE616" s="289"/>
      <c r="AF616" s="289"/>
      <c r="AG616" s="289"/>
      <c r="AJ616" s="289"/>
      <c r="AK616" s="289"/>
      <c r="AL616" s="289"/>
      <c r="AM616" s="289"/>
      <c r="AN616" s="289"/>
      <c r="AO616" s="289"/>
      <c r="AP616" s="289"/>
      <c r="AQ616" s="289"/>
      <c r="AR616" s="289"/>
      <c r="AS616" s="289"/>
    </row>
    <row r="617" spans="1:45" x14ac:dyDescent="0.15">
      <c r="A617" s="289"/>
      <c r="AC617" s="289"/>
      <c r="AD617" s="289"/>
      <c r="AE617" s="289"/>
      <c r="AF617" s="289"/>
      <c r="AG617" s="289"/>
      <c r="AJ617" s="289"/>
      <c r="AK617" s="289"/>
      <c r="AL617" s="289"/>
      <c r="AM617" s="289"/>
      <c r="AN617" s="289"/>
      <c r="AO617" s="289"/>
      <c r="AP617" s="289"/>
      <c r="AQ617" s="289"/>
      <c r="AR617" s="289"/>
      <c r="AS617" s="289"/>
    </row>
    <row r="618" spans="1:45" x14ac:dyDescent="0.15">
      <c r="A618" s="289"/>
      <c r="AC618" s="289"/>
      <c r="AD618" s="289"/>
      <c r="AE618" s="289"/>
      <c r="AF618" s="289"/>
      <c r="AG618" s="289"/>
      <c r="AJ618" s="289"/>
      <c r="AK618" s="289"/>
      <c r="AL618" s="289"/>
      <c r="AM618" s="289"/>
      <c r="AN618" s="289"/>
      <c r="AO618" s="289"/>
      <c r="AP618" s="289"/>
      <c r="AQ618" s="289"/>
      <c r="AR618" s="289"/>
      <c r="AS618" s="289"/>
    </row>
    <row r="619" spans="1:45" x14ac:dyDescent="0.15">
      <c r="A619" s="289"/>
      <c r="AC619" s="289"/>
      <c r="AD619" s="289"/>
      <c r="AE619" s="289"/>
      <c r="AF619" s="289"/>
      <c r="AG619" s="289"/>
      <c r="AJ619" s="289"/>
      <c r="AK619" s="289"/>
      <c r="AL619" s="289"/>
      <c r="AM619" s="289"/>
      <c r="AN619" s="289"/>
      <c r="AO619" s="289"/>
      <c r="AP619" s="289"/>
      <c r="AQ619" s="289"/>
      <c r="AR619" s="289"/>
      <c r="AS619" s="289"/>
    </row>
    <row r="620" spans="1:45" x14ac:dyDescent="0.15">
      <c r="A620" s="289"/>
      <c r="AC620" s="289"/>
      <c r="AD620" s="289"/>
      <c r="AE620" s="289"/>
      <c r="AF620" s="289"/>
      <c r="AG620" s="289"/>
      <c r="AJ620" s="289"/>
      <c r="AK620" s="289"/>
      <c r="AL620" s="289"/>
      <c r="AM620" s="289"/>
      <c r="AN620" s="289"/>
      <c r="AO620" s="289"/>
      <c r="AP620" s="289"/>
      <c r="AQ620" s="289"/>
      <c r="AR620" s="289"/>
      <c r="AS620" s="289"/>
    </row>
    <row r="621" spans="1:45" x14ac:dyDescent="0.15">
      <c r="A621" s="289"/>
      <c r="AC621" s="289"/>
      <c r="AD621" s="289"/>
      <c r="AE621" s="289"/>
      <c r="AF621" s="289"/>
      <c r="AG621" s="289"/>
      <c r="AJ621" s="289"/>
      <c r="AK621" s="289"/>
      <c r="AL621" s="289"/>
      <c r="AM621" s="289"/>
      <c r="AN621" s="289"/>
      <c r="AO621" s="289"/>
      <c r="AP621" s="289"/>
      <c r="AQ621" s="289"/>
      <c r="AR621" s="289"/>
      <c r="AS621" s="289"/>
    </row>
    <row r="622" spans="1:45" x14ac:dyDescent="0.15">
      <c r="A622" s="289"/>
      <c r="AC622" s="289"/>
      <c r="AD622" s="289"/>
      <c r="AE622" s="289"/>
      <c r="AF622" s="289"/>
      <c r="AG622" s="289"/>
      <c r="AJ622" s="289"/>
      <c r="AK622" s="289"/>
      <c r="AL622" s="289"/>
      <c r="AM622" s="289"/>
      <c r="AN622" s="289"/>
      <c r="AO622" s="289"/>
      <c r="AP622" s="289"/>
      <c r="AQ622" s="289"/>
      <c r="AR622" s="289"/>
      <c r="AS622" s="289"/>
    </row>
    <row r="623" spans="1:45" x14ac:dyDescent="0.15">
      <c r="A623" s="289"/>
      <c r="AC623" s="289"/>
      <c r="AD623" s="289"/>
      <c r="AE623" s="289"/>
      <c r="AF623" s="289"/>
      <c r="AG623" s="289"/>
      <c r="AJ623" s="289"/>
      <c r="AK623" s="289"/>
      <c r="AL623" s="289"/>
      <c r="AM623" s="289"/>
      <c r="AN623" s="289"/>
      <c r="AO623" s="289"/>
      <c r="AP623" s="289"/>
      <c r="AQ623" s="289"/>
      <c r="AR623" s="289"/>
      <c r="AS623" s="289"/>
    </row>
    <row r="624" spans="1:45" x14ac:dyDescent="0.15">
      <c r="A624" s="289"/>
      <c r="AC624" s="289"/>
      <c r="AD624" s="289"/>
      <c r="AE624" s="289"/>
      <c r="AF624" s="289"/>
      <c r="AG624" s="289"/>
      <c r="AJ624" s="289"/>
      <c r="AK624" s="289"/>
      <c r="AL624" s="289"/>
      <c r="AM624" s="289"/>
      <c r="AN624" s="289"/>
      <c r="AO624" s="289"/>
      <c r="AP624" s="289"/>
      <c r="AQ624" s="289"/>
      <c r="AR624" s="289"/>
      <c r="AS624" s="289"/>
    </row>
    <row r="625" spans="1:45" x14ac:dyDescent="0.15">
      <c r="A625" s="289"/>
      <c r="AC625" s="289"/>
      <c r="AD625" s="289"/>
      <c r="AE625" s="289"/>
      <c r="AF625" s="289"/>
      <c r="AG625" s="289"/>
      <c r="AJ625" s="289"/>
      <c r="AK625" s="289"/>
      <c r="AL625" s="289"/>
      <c r="AM625" s="289"/>
      <c r="AN625" s="289"/>
      <c r="AO625" s="289"/>
      <c r="AP625" s="289"/>
      <c r="AQ625" s="289"/>
      <c r="AR625" s="289"/>
      <c r="AS625" s="289"/>
    </row>
    <row r="626" spans="1:45" x14ac:dyDescent="0.15">
      <c r="A626" s="289"/>
      <c r="AC626" s="289"/>
      <c r="AD626" s="289"/>
      <c r="AE626" s="289"/>
      <c r="AF626" s="289"/>
      <c r="AG626" s="289"/>
      <c r="AJ626" s="289"/>
      <c r="AK626" s="289"/>
      <c r="AL626" s="289"/>
      <c r="AM626" s="289"/>
      <c r="AN626" s="289"/>
      <c r="AO626" s="289"/>
      <c r="AP626" s="289"/>
      <c r="AQ626" s="289"/>
      <c r="AR626" s="289"/>
      <c r="AS626" s="289"/>
    </row>
    <row r="627" spans="1:45" x14ac:dyDescent="0.15">
      <c r="A627" s="289"/>
      <c r="AC627" s="289"/>
      <c r="AD627" s="289"/>
      <c r="AE627" s="289"/>
      <c r="AF627" s="289"/>
      <c r="AG627" s="289"/>
      <c r="AJ627" s="289"/>
      <c r="AK627" s="289"/>
      <c r="AL627" s="289"/>
      <c r="AM627" s="289"/>
      <c r="AN627" s="289"/>
      <c r="AO627" s="289"/>
      <c r="AP627" s="289"/>
      <c r="AQ627" s="289"/>
      <c r="AR627" s="289"/>
      <c r="AS627" s="289"/>
    </row>
    <row r="628" spans="1:45" x14ac:dyDescent="0.15">
      <c r="A628" s="289"/>
      <c r="AC628" s="289"/>
      <c r="AD628" s="289"/>
      <c r="AE628" s="289"/>
      <c r="AF628" s="289"/>
      <c r="AG628" s="289"/>
      <c r="AJ628" s="289"/>
      <c r="AK628" s="289"/>
      <c r="AL628" s="289"/>
      <c r="AM628" s="289"/>
      <c r="AN628" s="289"/>
      <c r="AO628" s="289"/>
      <c r="AP628" s="289"/>
      <c r="AQ628" s="289"/>
      <c r="AR628" s="289"/>
      <c r="AS628" s="289"/>
    </row>
    <row r="629" spans="1:45" x14ac:dyDescent="0.15">
      <c r="A629" s="289"/>
      <c r="AC629" s="289"/>
      <c r="AD629" s="289"/>
      <c r="AE629" s="289"/>
      <c r="AF629" s="289"/>
      <c r="AG629" s="289"/>
      <c r="AJ629" s="289"/>
      <c r="AK629" s="289"/>
      <c r="AL629" s="289"/>
      <c r="AM629" s="289"/>
      <c r="AN629" s="289"/>
      <c r="AO629" s="289"/>
      <c r="AP629" s="289"/>
      <c r="AQ629" s="289"/>
      <c r="AR629" s="289"/>
      <c r="AS629" s="289"/>
    </row>
    <row r="630" spans="1:45" x14ac:dyDescent="0.15">
      <c r="A630" s="289"/>
      <c r="AC630" s="289"/>
      <c r="AD630" s="289"/>
      <c r="AE630" s="289"/>
      <c r="AF630" s="289"/>
      <c r="AG630" s="289"/>
      <c r="AJ630" s="289"/>
      <c r="AK630" s="289"/>
      <c r="AL630" s="289"/>
      <c r="AM630" s="289"/>
      <c r="AN630" s="289"/>
      <c r="AO630" s="289"/>
      <c r="AP630" s="289"/>
      <c r="AQ630" s="289"/>
      <c r="AR630" s="289"/>
      <c r="AS630" s="289"/>
    </row>
    <row r="631" spans="1:45" x14ac:dyDescent="0.15">
      <c r="A631" s="289"/>
      <c r="AC631" s="289"/>
      <c r="AD631" s="289"/>
      <c r="AE631" s="289"/>
      <c r="AF631" s="289"/>
      <c r="AG631" s="289"/>
      <c r="AJ631" s="289"/>
      <c r="AK631" s="289"/>
      <c r="AL631" s="289"/>
      <c r="AM631" s="289"/>
      <c r="AN631" s="289"/>
      <c r="AO631" s="289"/>
      <c r="AP631" s="289"/>
      <c r="AQ631" s="289"/>
      <c r="AR631" s="289"/>
      <c r="AS631" s="289"/>
    </row>
    <row r="632" spans="1:45" x14ac:dyDescent="0.15">
      <c r="A632" s="289"/>
      <c r="AC632" s="289"/>
      <c r="AD632" s="289"/>
      <c r="AE632" s="289"/>
      <c r="AF632" s="289"/>
      <c r="AG632" s="289"/>
      <c r="AJ632" s="289"/>
      <c r="AK632" s="289"/>
      <c r="AL632" s="289"/>
      <c r="AM632" s="289"/>
      <c r="AN632" s="289"/>
      <c r="AO632" s="289"/>
      <c r="AP632" s="289"/>
      <c r="AQ632" s="289"/>
      <c r="AR632" s="289"/>
      <c r="AS632" s="289"/>
    </row>
    <row r="633" spans="1:45" x14ac:dyDescent="0.15">
      <c r="A633" s="289"/>
      <c r="AC633" s="289"/>
      <c r="AD633" s="289"/>
      <c r="AE633" s="289"/>
      <c r="AF633" s="289"/>
      <c r="AG633" s="289"/>
      <c r="AJ633" s="289"/>
      <c r="AK633" s="289"/>
      <c r="AL633" s="289"/>
      <c r="AM633" s="289"/>
      <c r="AN633" s="289"/>
      <c r="AO633" s="289"/>
      <c r="AP633" s="289"/>
      <c r="AQ633" s="289"/>
      <c r="AR633" s="289"/>
      <c r="AS633" s="289"/>
    </row>
    <row r="634" spans="1:45" x14ac:dyDescent="0.15">
      <c r="A634" s="289"/>
      <c r="AC634" s="289"/>
      <c r="AD634" s="289"/>
      <c r="AE634" s="289"/>
      <c r="AF634" s="289"/>
      <c r="AG634" s="289"/>
      <c r="AJ634" s="289"/>
      <c r="AK634" s="289"/>
      <c r="AL634" s="289"/>
      <c r="AM634" s="289"/>
      <c r="AN634" s="289"/>
      <c r="AO634" s="289"/>
      <c r="AP634" s="289"/>
      <c r="AQ634" s="289"/>
      <c r="AR634" s="289"/>
      <c r="AS634" s="289"/>
    </row>
    <row r="635" spans="1:45" x14ac:dyDescent="0.15">
      <c r="A635" s="289"/>
      <c r="AC635" s="289"/>
      <c r="AD635" s="289"/>
      <c r="AE635" s="289"/>
      <c r="AF635" s="289"/>
      <c r="AG635" s="289"/>
      <c r="AJ635" s="289"/>
      <c r="AK635" s="289"/>
      <c r="AL635" s="289"/>
      <c r="AM635" s="289"/>
      <c r="AN635" s="289"/>
      <c r="AO635" s="289"/>
      <c r="AP635" s="289"/>
      <c r="AQ635" s="289"/>
      <c r="AR635" s="289"/>
      <c r="AS635" s="289"/>
    </row>
    <row r="636" spans="1:45" x14ac:dyDescent="0.15">
      <c r="A636" s="289"/>
      <c r="AC636" s="289"/>
      <c r="AD636" s="289"/>
      <c r="AE636" s="289"/>
      <c r="AF636" s="289"/>
      <c r="AG636" s="289"/>
      <c r="AJ636" s="289"/>
      <c r="AK636" s="289"/>
      <c r="AL636" s="289"/>
      <c r="AM636" s="289"/>
      <c r="AN636" s="289"/>
      <c r="AO636" s="289"/>
      <c r="AP636" s="289"/>
      <c r="AQ636" s="289"/>
      <c r="AR636" s="289"/>
      <c r="AS636" s="289"/>
    </row>
    <row r="637" spans="1:45" x14ac:dyDescent="0.15">
      <c r="A637" s="289"/>
      <c r="AC637" s="289"/>
      <c r="AD637" s="289"/>
      <c r="AE637" s="289"/>
      <c r="AF637" s="289"/>
      <c r="AG637" s="289"/>
      <c r="AJ637" s="289"/>
      <c r="AK637" s="289"/>
      <c r="AL637" s="289"/>
      <c r="AM637" s="289"/>
      <c r="AN637" s="289"/>
      <c r="AO637" s="289"/>
      <c r="AP637" s="289"/>
      <c r="AQ637" s="289"/>
      <c r="AR637" s="289"/>
      <c r="AS637" s="289"/>
    </row>
    <row r="638" spans="1:45" x14ac:dyDescent="0.15">
      <c r="A638" s="289"/>
      <c r="AC638" s="289"/>
      <c r="AD638" s="289"/>
      <c r="AE638" s="289"/>
      <c r="AF638" s="289"/>
      <c r="AG638" s="289"/>
      <c r="AJ638" s="289"/>
      <c r="AK638" s="289"/>
      <c r="AL638" s="289"/>
      <c r="AM638" s="289"/>
      <c r="AN638" s="289"/>
      <c r="AO638" s="289"/>
      <c r="AP638" s="289"/>
      <c r="AQ638" s="289"/>
      <c r="AR638" s="289"/>
      <c r="AS638" s="289"/>
    </row>
    <row r="639" spans="1:45" x14ac:dyDescent="0.15">
      <c r="A639" s="289"/>
      <c r="AC639" s="289"/>
      <c r="AD639" s="289"/>
      <c r="AE639" s="289"/>
      <c r="AF639" s="289"/>
      <c r="AG639" s="289"/>
      <c r="AJ639" s="289"/>
      <c r="AK639" s="289"/>
      <c r="AL639" s="289"/>
      <c r="AM639" s="289"/>
      <c r="AN639" s="289"/>
      <c r="AO639" s="289"/>
      <c r="AP639" s="289"/>
      <c r="AQ639" s="289"/>
      <c r="AR639" s="289"/>
      <c r="AS639" s="289"/>
    </row>
    <row r="640" spans="1:45" x14ac:dyDescent="0.15">
      <c r="A640" s="289"/>
      <c r="AC640" s="289"/>
      <c r="AD640" s="289"/>
      <c r="AE640" s="289"/>
      <c r="AF640" s="289"/>
      <c r="AG640" s="289"/>
      <c r="AJ640" s="289"/>
      <c r="AK640" s="289"/>
      <c r="AL640" s="289"/>
      <c r="AM640" s="289"/>
      <c r="AN640" s="289"/>
      <c r="AO640" s="289"/>
      <c r="AP640" s="289"/>
      <c r="AQ640" s="289"/>
      <c r="AR640" s="289"/>
      <c r="AS640" s="289"/>
    </row>
    <row r="641" spans="1:45" x14ac:dyDescent="0.15">
      <c r="A641" s="289"/>
      <c r="AC641" s="289"/>
      <c r="AD641" s="289"/>
      <c r="AE641" s="289"/>
      <c r="AF641" s="289"/>
      <c r="AG641" s="289"/>
      <c r="AJ641" s="289"/>
      <c r="AK641" s="289"/>
      <c r="AL641" s="289"/>
      <c r="AM641" s="289"/>
      <c r="AN641" s="289"/>
      <c r="AO641" s="289"/>
      <c r="AP641" s="289"/>
      <c r="AQ641" s="289"/>
      <c r="AR641" s="289"/>
      <c r="AS641" s="289"/>
    </row>
    <row r="642" spans="1:45" x14ac:dyDescent="0.15">
      <c r="A642" s="289"/>
      <c r="AC642" s="289"/>
      <c r="AD642" s="289"/>
      <c r="AE642" s="289"/>
      <c r="AF642" s="289"/>
      <c r="AG642" s="289"/>
      <c r="AJ642" s="289"/>
      <c r="AK642" s="289"/>
      <c r="AL642" s="289"/>
      <c r="AM642" s="289"/>
      <c r="AN642" s="289"/>
      <c r="AO642" s="289"/>
      <c r="AP642" s="289"/>
      <c r="AQ642" s="289"/>
      <c r="AR642" s="289"/>
      <c r="AS642" s="289"/>
    </row>
    <row r="643" spans="1:45" x14ac:dyDescent="0.15">
      <c r="A643" s="289"/>
      <c r="AC643" s="289"/>
      <c r="AD643" s="289"/>
      <c r="AE643" s="289"/>
      <c r="AF643" s="289"/>
      <c r="AG643" s="289"/>
      <c r="AJ643" s="289"/>
      <c r="AK643" s="289"/>
      <c r="AL643" s="289"/>
      <c r="AM643" s="289"/>
      <c r="AN643" s="289"/>
      <c r="AO643" s="289"/>
      <c r="AP643" s="289"/>
      <c r="AQ643" s="289"/>
      <c r="AR643" s="289"/>
      <c r="AS643" s="289"/>
    </row>
    <row r="644" spans="1:45" x14ac:dyDescent="0.15">
      <c r="A644" s="289"/>
      <c r="AC644" s="289"/>
      <c r="AD644" s="289"/>
      <c r="AE644" s="289"/>
      <c r="AF644" s="289"/>
      <c r="AG644" s="289"/>
      <c r="AJ644" s="289"/>
      <c r="AK644" s="289"/>
      <c r="AL644" s="289"/>
      <c r="AM644" s="289"/>
      <c r="AN644" s="289"/>
      <c r="AO644" s="289"/>
      <c r="AP644" s="289"/>
      <c r="AQ644" s="289"/>
      <c r="AR644" s="289"/>
      <c r="AS644" s="289"/>
    </row>
    <row r="645" spans="1:45" x14ac:dyDescent="0.15">
      <c r="A645" s="289"/>
      <c r="AC645" s="289"/>
      <c r="AD645" s="289"/>
      <c r="AE645" s="289"/>
      <c r="AF645" s="289"/>
      <c r="AG645" s="289"/>
      <c r="AJ645" s="289"/>
      <c r="AK645" s="289"/>
      <c r="AL645" s="289"/>
      <c r="AM645" s="289"/>
      <c r="AN645" s="289"/>
      <c r="AO645" s="289"/>
      <c r="AP645" s="289"/>
      <c r="AQ645" s="289"/>
      <c r="AR645" s="289"/>
      <c r="AS645" s="289"/>
    </row>
    <row r="646" spans="1:45" x14ac:dyDescent="0.15">
      <c r="A646" s="289"/>
      <c r="AC646" s="289"/>
      <c r="AD646" s="289"/>
      <c r="AE646" s="289"/>
      <c r="AF646" s="289"/>
      <c r="AG646" s="289"/>
      <c r="AJ646" s="289"/>
      <c r="AK646" s="289"/>
      <c r="AL646" s="289"/>
      <c r="AM646" s="289"/>
      <c r="AN646" s="289"/>
      <c r="AO646" s="289"/>
      <c r="AP646" s="289"/>
      <c r="AQ646" s="289"/>
      <c r="AR646" s="289"/>
      <c r="AS646" s="289"/>
    </row>
    <row r="647" spans="1:45" x14ac:dyDescent="0.15">
      <c r="A647" s="289"/>
      <c r="AC647" s="289"/>
      <c r="AD647" s="289"/>
      <c r="AE647" s="289"/>
      <c r="AF647" s="289"/>
      <c r="AG647" s="289"/>
      <c r="AJ647" s="289"/>
      <c r="AK647" s="289"/>
      <c r="AL647" s="289"/>
      <c r="AM647" s="289"/>
      <c r="AN647" s="289"/>
      <c r="AO647" s="289"/>
      <c r="AP647" s="289"/>
      <c r="AQ647" s="289"/>
      <c r="AR647" s="289"/>
      <c r="AS647" s="289"/>
    </row>
    <row r="648" spans="1:45" x14ac:dyDescent="0.15">
      <c r="A648" s="289"/>
      <c r="AC648" s="289"/>
      <c r="AD648" s="289"/>
      <c r="AE648" s="289"/>
      <c r="AF648" s="289"/>
      <c r="AG648" s="289"/>
      <c r="AJ648" s="289"/>
      <c r="AK648" s="289"/>
      <c r="AL648" s="289"/>
      <c r="AM648" s="289"/>
      <c r="AN648" s="289"/>
      <c r="AO648" s="289"/>
      <c r="AP648" s="289"/>
      <c r="AQ648" s="289"/>
      <c r="AR648" s="289"/>
      <c r="AS648" s="289"/>
    </row>
    <row r="649" spans="1:45" x14ac:dyDescent="0.15">
      <c r="A649" s="289"/>
      <c r="AC649" s="289"/>
      <c r="AD649" s="289"/>
      <c r="AE649" s="289"/>
      <c r="AF649" s="289"/>
      <c r="AG649" s="289"/>
      <c r="AJ649" s="289"/>
      <c r="AK649" s="289"/>
      <c r="AL649" s="289"/>
      <c r="AM649" s="289"/>
      <c r="AN649" s="289"/>
      <c r="AO649" s="289"/>
      <c r="AP649" s="289"/>
      <c r="AQ649" s="289"/>
      <c r="AR649" s="289"/>
      <c r="AS649" s="289"/>
    </row>
    <row r="650" spans="1:45" x14ac:dyDescent="0.15">
      <c r="A650" s="289"/>
      <c r="AC650" s="289"/>
      <c r="AD650" s="289"/>
      <c r="AE650" s="289"/>
      <c r="AF650" s="289"/>
      <c r="AG650" s="289"/>
      <c r="AJ650" s="289"/>
      <c r="AK650" s="289"/>
      <c r="AL650" s="289"/>
      <c r="AM650" s="289"/>
      <c r="AN650" s="289"/>
      <c r="AO650" s="289"/>
      <c r="AP650" s="289"/>
      <c r="AQ650" s="289"/>
      <c r="AR650" s="289"/>
      <c r="AS650" s="289"/>
    </row>
    <row r="651" spans="1:45" x14ac:dyDescent="0.15">
      <c r="A651" s="289"/>
      <c r="AC651" s="289"/>
      <c r="AD651" s="289"/>
      <c r="AE651" s="289"/>
      <c r="AF651" s="289"/>
      <c r="AG651" s="289"/>
      <c r="AJ651" s="289"/>
      <c r="AK651" s="289"/>
      <c r="AL651" s="289"/>
      <c r="AM651" s="289"/>
      <c r="AN651" s="289"/>
      <c r="AO651" s="289"/>
      <c r="AP651" s="289"/>
      <c r="AQ651" s="289"/>
      <c r="AR651" s="289"/>
      <c r="AS651" s="289"/>
    </row>
    <row r="652" spans="1:45" x14ac:dyDescent="0.15">
      <c r="A652" s="289"/>
      <c r="AC652" s="289"/>
      <c r="AD652" s="289"/>
      <c r="AE652" s="289"/>
      <c r="AF652" s="289"/>
      <c r="AG652" s="289"/>
      <c r="AJ652" s="289"/>
      <c r="AK652" s="289"/>
      <c r="AL652" s="289"/>
      <c r="AM652" s="289"/>
      <c r="AN652" s="289"/>
      <c r="AO652" s="289"/>
      <c r="AP652" s="289"/>
      <c r="AQ652" s="289"/>
      <c r="AR652" s="289"/>
      <c r="AS652" s="289"/>
    </row>
    <row r="653" spans="1:45" x14ac:dyDescent="0.15">
      <c r="A653" s="289"/>
      <c r="AC653" s="289"/>
      <c r="AD653" s="289"/>
      <c r="AE653" s="289"/>
      <c r="AF653" s="289"/>
      <c r="AG653" s="289"/>
      <c r="AJ653" s="289"/>
      <c r="AK653" s="289"/>
      <c r="AL653" s="289"/>
      <c r="AM653" s="289"/>
      <c r="AN653" s="289"/>
      <c r="AO653" s="289"/>
      <c r="AP653" s="289"/>
      <c r="AQ653" s="289"/>
      <c r="AR653" s="289"/>
      <c r="AS653" s="289"/>
    </row>
    <row r="654" spans="1:45" x14ac:dyDescent="0.15">
      <c r="A654" s="289"/>
      <c r="AC654" s="289"/>
      <c r="AD654" s="289"/>
      <c r="AE654" s="289"/>
      <c r="AF654" s="289"/>
      <c r="AG654" s="289"/>
      <c r="AJ654" s="289"/>
      <c r="AK654" s="289"/>
      <c r="AL654" s="289"/>
      <c r="AM654" s="289"/>
      <c r="AN654" s="289"/>
      <c r="AO654" s="289"/>
      <c r="AP654" s="289"/>
      <c r="AQ654" s="289"/>
      <c r="AR654" s="289"/>
      <c r="AS654" s="289"/>
    </row>
    <row r="655" spans="1:45" x14ac:dyDescent="0.15">
      <c r="A655" s="289"/>
      <c r="AC655" s="289"/>
      <c r="AD655" s="289"/>
      <c r="AE655" s="289"/>
      <c r="AF655" s="289"/>
      <c r="AG655" s="289"/>
      <c r="AJ655" s="289"/>
      <c r="AK655" s="289"/>
      <c r="AL655" s="289"/>
      <c r="AM655" s="289"/>
      <c r="AN655" s="289"/>
      <c r="AO655" s="289"/>
      <c r="AP655" s="289"/>
      <c r="AQ655" s="289"/>
      <c r="AR655" s="289"/>
      <c r="AS655" s="289"/>
    </row>
    <row r="656" spans="1:45" x14ac:dyDescent="0.15">
      <c r="A656" s="289"/>
      <c r="AC656" s="289"/>
      <c r="AD656" s="289"/>
      <c r="AE656" s="289"/>
      <c r="AF656" s="289"/>
      <c r="AG656" s="289"/>
      <c r="AJ656" s="289"/>
      <c r="AK656" s="289"/>
      <c r="AL656" s="289"/>
      <c r="AM656" s="289"/>
      <c r="AN656" s="289"/>
      <c r="AO656" s="289"/>
      <c r="AP656" s="289"/>
      <c r="AQ656" s="289"/>
      <c r="AR656" s="289"/>
      <c r="AS656" s="289"/>
    </row>
    <row r="657" spans="1:45" x14ac:dyDescent="0.15">
      <c r="A657" s="289"/>
      <c r="AC657" s="289"/>
      <c r="AD657" s="289"/>
      <c r="AE657" s="289"/>
      <c r="AF657" s="289"/>
      <c r="AG657" s="289"/>
      <c r="AJ657" s="289"/>
      <c r="AK657" s="289"/>
      <c r="AL657" s="289"/>
      <c r="AM657" s="289"/>
      <c r="AN657" s="289"/>
      <c r="AO657" s="289"/>
      <c r="AP657" s="289"/>
      <c r="AQ657" s="289"/>
      <c r="AR657" s="289"/>
      <c r="AS657" s="289"/>
    </row>
    <row r="658" spans="1:45" x14ac:dyDescent="0.15">
      <c r="A658" s="289"/>
      <c r="AC658" s="289"/>
      <c r="AD658" s="289"/>
      <c r="AE658" s="289"/>
      <c r="AF658" s="289"/>
      <c r="AG658" s="289"/>
      <c r="AJ658" s="289"/>
      <c r="AK658" s="289"/>
      <c r="AL658" s="289"/>
      <c r="AM658" s="289"/>
      <c r="AN658" s="289"/>
      <c r="AO658" s="289"/>
      <c r="AP658" s="289"/>
      <c r="AQ658" s="289"/>
      <c r="AR658" s="289"/>
      <c r="AS658" s="289"/>
    </row>
    <row r="659" spans="1:45" x14ac:dyDescent="0.15">
      <c r="A659" s="289"/>
      <c r="AC659" s="289"/>
      <c r="AD659" s="289"/>
      <c r="AE659" s="289"/>
      <c r="AF659" s="289"/>
      <c r="AG659" s="289"/>
      <c r="AJ659" s="289"/>
      <c r="AK659" s="289"/>
      <c r="AL659" s="289"/>
      <c r="AM659" s="289"/>
      <c r="AN659" s="289"/>
      <c r="AO659" s="289"/>
      <c r="AP659" s="289"/>
      <c r="AQ659" s="289"/>
      <c r="AR659" s="289"/>
      <c r="AS659" s="289"/>
    </row>
    <row r="660" spans="1:45" x14ac:dyDescent="0.15">
      <c r="A660" s="289"/>
      <c r="AC660" s="289"/>
      <c r="AD660" s="289"/>
      <c r="AE660" s="289"/>
      <c r="AF660" s="289"/>
      <c r="AG660" s="289"/>
      <c r="AJ660" s="289"/>
      <c r="AK660" s="289"/>
      <c r="AL660" s="289"/>
      <c r="AM660" s="289"/>
      <c r="AN660" s="289"/>
      <c r="AO660" s="289"/>
      <c r="AP660" s="289"/>
      <c r="AQ660" s="289"/>
      <c r="AR660" s="289"/>
      <c r="AS660" s="289"/>
    </row>
    <row r="661" spans="1:45" x14ac:dyDescent="0.15">
      <c r="A661" s="289"/>
      <c r="AC661" s="289"/>
      <c r="AD661" s="289"/>
      <c r="AE661" s="289"/>
      <c r="AF661" s="289"/>
      <c r="AG661" s="289"/>
      <c r="AJ661" s="289"/>
      <c r="AK661" s="289"/>
      <c r="AL661" s="289"/>
      <c r="AM661" s="289"/>
      <c r="AN661" s="289"/>
      <c r="AO661" s="289"/>
      <c r="AP661" s="289"/>
      <c r="AQ661" s="289"/>
      <c r="AR661" s="289"/>
      <c r="AS661" s="289"/>
    </row>
    <row r="662" spans="1:45" x14ac:dyDescent="0.15">
      <c r="A662" s="289"/>
      <c r="AC662" s="289"/>
      <c r="AD662" s="289"/>
      <c r="AE662" s="289"/>
      <c r="AF662" s="289"/>
      <c r="AG662" s="289"/>
      <c r="AJ662" s="289"/>
      <c r="AK662" s="289"/>
      <c r="AL662" s="289"/>
      <c r="AM662" s="289"/>
      <c r="AN662" s="289"/>
      <c r="AO662" s="289"/>
      <c r="AP662" s="289"/>
      <c r="AQ662" s="289"/>
      <c r="AR662" s="289"/>
      <c r="AS662" s="289"/>
    </row>
    <row r="663" spans="1:45" x14ac:dyDescent="0.15">
      <c r="A663" s="289"/>
      <c r="AC663" s="289"/>
      <c r="AD663" s="289"/>
      <c r="AE663" s="289"/>
      <c r="AF663" s="289"/>
      <c r="AG663" s="289"/>
      <c r="AJ663" s="289"/>
      <c r="AK663" s="289"/>
      <c r="AL663" s="289"/>
      <c r="AM663" s="289"/>
      <c r="AN663" s="289"/>
      <c r="AO663" s="289"/>
      <c r="AP663" s="289"/>
      <c r="AQ663" s="289"/>
      <c r="AR663" s="289"/>
      <c r="AS663" s="289"/>
    </row>
    <row r="664" spans="1:45" x14ac:dyDescent="0.15">
      <c r="A664" s="289"/>
      <c r="AC664" s="289"/>
      <c r="AD664" s="289"/>
      <c r="AE664" s="289"/>
      <c r="AF664" s="289"/>
      <c r="AG664" s="289"/>
      <c r="AJ664" s="289"/>
      <c r="AK664" s="289"/>
      <c r="AL664" s="289"/>
      <c r="AM664" s="289"/>
      <c r="AN664" s="289"/>
      <c r="AO664" s="289"/>
      <c r="AP664" s="289"/>
      <c r="AQ664" s="289"/>
      <c r="AR664" s="289"/>
      <c r="AS664" s="289"/>
    </row>
    <row r="665" spans="1:45" x14ac:dyDescent="0.15">
      <c r="A665" s="289"/>
      <c r="AC665" s="289"/>
      <c r="AD665" s="289"/>
      <c r="AE665" s="289"/>
      <c r="AF665" s="289"/>
      <c r="AG665" s="289"/>
      <c r="AJ665" s="289"/>
      <c r="AK665" s="289"/>
      <c r="AL665" s="289"/>
      <c r="AM665" s="289"/>
      <c r="AN665" s="289"/>
      <c r="AO665" s="289"/>
      <c r="AP665" s="289"/>
      <c r="AQ665" s="289"/>
      <c r="AR665" s="289"/>
      <c r="AS665" s="289"/>
    </row>
    <row r="666" spans="1:45" x14ac:dyDescent="0.15">
      <c r="A666" s="289"/>
      <c r="AC666" s="289"/>
      <c r="AD666" s="289"/>
      <c r="AE666" s="289"/>
      <c r="AF666" s="289"/>
      <c r="AG666" s="289"/>
      <c r="AJ666" s="289"/>
      <c r="AK666" s="289"/>
      <c r="AL666" s="289"/>
      <c r="AM666" s="289"/>
      <c r="AN666" s="289"/>
      <c r="AO666" s="289"/>
      <c r="AP666" s="289"/>
      <c r="AQ666" s="289"/>
      <c r="AR666" s="289"/>
      <c r="AS666" s="289"/>
    </row>
  </sheetData>
  <mergeCells count="30">
    <mergeCell ref="A113:L113"/>
    <mergeCell ref="A114:L114"/>
    <mergeCell ref="A115:L115"/>
    <mergeCell ref="M115:W115"/>
    <mergeCell ref="Y115:AH115"/>
    <mergeCell ref="AJ4:AS4"/>
    <mergeCell ref="Y5:AG5"/>
    <mergeCell ref="AJ5:AS5"/>
    <mergeCell ref="A7:M7"/>
    <mergeCell ref="B9:H9"/>
    <mergeCell ref="K9:M9"/>
    <mergeCell ref="B168:H168"/>
    <mergeCell ref="J168:L168"/>
    <mergeCell ref="B118:H118"/>
    <mergeCell ref="J118:L118"/>
    <mergeCell ref="AO116:AS116"/>
    <mergeCell ref="AH117:AH118"/>
    <mergeCell ref="AN117:AN118"/>
    <mergeCell ref="AS117:AS118"/>
    <mergeCell ref="AJ118:AM118"/>
    <mergeCell ref="B116:L116"/>
    <mergeCell ref="M116:W116"/>
    <mergeCell ref="Y116:AC116"/>
    <mergeCell ref="AD116:AH116"/>
    <mergeCell ref="AJ116:AN116"/>
    <mergeCell ref="M118:S118"/>
    <mergeCell ref="U118:W118"/>
    <mergeCell ref="Y118:AC118"/>
    <mergeCell ref="B165:L165"/>
    <mergeCell ref="B166:L166"/>
  </mergeCells>
  <printOptions horizontalCentered="1" gridLines="1"/>
  <pageMargins left="0" right="0" top="0.78740157480314965" bottom="0" header="0" footer="0"/>
  <pageSetup paperSize="9" scale="57" fitToHeight="2" orientation="portrait" blackAndWhite="1" verticalDpi="300" r:id="rId1"/>
  <headerFooter alignWithMargins="0"/>
  <rowBreaks count="3" manualBreakCount="3">
    <brk id="63" max="12" man="1"/>
    <brk id="164" max="44" man="1"/>
    <brk id="214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O683"/>
  <sheetViews>
    <sheetView tabSelected="1" view="pageBreakPreview" topLeftCell="V41" zoomScale="70" zoomScaleNormal="67" zoomScaleSheetLayoutView="70" workbookViewId="0">
      <selection activeCell="AI66" sqref="AI66"/>
    </sheetView>
  </sheetViews>
  <sheetFormatPr defaultColWidth="8.28515625" defaultRowHeight="12" outlineLevelRow="1" x14ac:dyDescent="0.15"/>
  <cols>
    <col min="1" max="1" width="53.140625" style="6" customWidth="1"/>
    <col min="2" max="3" width="8.85546875" style="4" hidden="1" customWidth="1"/>
    <col min="4" max="4" width="13.140625" style="4" hidden="1" customWidth="1"/>
    <col min="5" max="5" width="9.7109375" style="4" hidden="1" customWidth="1"/>
    <col min="6" max="8" width="8.85546875" style="4" hidden="1" customWidth="1"/>
    <col min="9" max="9" width="10.28515625" style="4" hidden="1" customWidth="1"/>
    <col min="10" max="10" width="2.42578125" style="5" hidden="1" customWidth="1"/>
    <col min="11" max="11" width="2.140625" style="5" hidden="1" customWidth="1"/>
    <col min="12" max="12" width="12.42578125" style="6" hidden="1" customWidth="1"/>
    <col min="13" max="13" width="14.28515625" style="6" hidden="1" customWidth="1"/>
    <col min="14" max="14" width="13.5703125" style="6" hidden="1" customWidth="1"/>
    <col min="15" max="16" width="12.42578125" style="6" hidden="1" customWidth="1"/>
    <col min="17" max="21" width="12" style="6" hidden="1" customWidth="1"/>
    <col min="22" max="25" width="12.28515625" style="4" customWidth="1"/>
    <col min="26" max="26" width="12.28515625" style="6" customWidth="1"/>
    <col min="27" max="31" width="12" style="6" customWidth="1"/>
    <col min="32" max="38" width="12.28515625" style="6" customWidth="1"/>
    <col min="39" max="39" width="12.7109375" style="6" customWidth="1"/>
    <col min="40" max="41" width="12.28515625" style="6" customWidth="1"/>
    <col min="42" max="16384" width="8.28515625" style="6"/>
  </cols>
  <sheetData>
    <row r="1" spans="1:40" s="1" customFormat="1" ht="15" customHeight="1" x14ac:dyDescent="0.15">
      <c r="J1" s="2"/>
      <c r="K1" s="2"/>
    </row>
    <row r="2" spans="1:40" x14ac:dyDescent="0.15">
      <c r="A2" s="3"/>
      <c r="P2" s="6">
        <f>3700*6381/4250</f>
        <v>5555.2235294117645</v>
      </c>
    </row>
    <row r="3" spans="1:40" ht="15" customHeight="1" x14ac:dyDescent="0.15">
      <c r="A3" s="3"/>
      <c r="B3" s="7"/>
      <c r="C3" s="7"/>
      <c r="D3" s="7"/>
      <c r="E3" s="7"/>
      <c r="F3" s="7"/>
      <c r="G3" s="7"/>
      <c r="H3" s="7"/>
      <c r="I3" s="7"/>
      <c r="J3" s="8"/>
      <c r="K3" s="9"/>
      <c r="L3" s="10" t="s">
        <v>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40" ht="15" customHeight="1" x14ac:dyDescent="0.15">
      <c r="B4" s="7"/>
      <c r="C4" s="7"/>
      <c r="D4" s="7"/>
      <c r="E4" s="7"/>
      <c r="F4" s="7"/>
      <c r="G4" s="7"/>
      <c r="H4" s="7"/>
      <c r="I4" s="7"/>
      <c r="J4" s="8"/>
      <c r="K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5" customHeight="1" thickBot="1" x14ac:dyDescent="0.2">
      <c r="A5" s="3"/>
      <c r="B5" s="7"/>
      <c r="C5" s="7"/>
      <c r="D5" s="7"/>
      <c r="E5" s="7"/>
      <c r="F5" s="7"/>
      <c r="G5" s="7"/>
      <c r="H5" s="7"/>
      <c r="I5" s="7"/>
      <c r="J5" s="8"/>
      <c r="K5" s="9"/>
      <c r="M5" s="11"/>
      <c r="O5" s="11" t="s">
        <v>1</v>
      </c>
      <c r="P5" s="11"/>
      <c r="Q5" s="11"/>
      <c r="R5" s="11"/>
      <c r="S5" s="11"/>
      <c r="T5" s="10"/>
      <c r="U5" s="10"/>
      <c r="V5" s="6"/>
      <c r="W5" s="11"/>
      <c r="X5" s="6"/>
      <c r="Y5" s="11" t="s">
        <v>2</v>
      </c>
      <c r="Z5" s="11"/>
      <c r="AA5" s="11"/>
      <c r="AB5" s="11"/>
      <c r="AC5" s="11"/>
      <c r="AG5" s="11"/>
      <c r="AI5" s="11" t="s">
        <v>3</v>
      </c>
      <c r="AJ5" s="11"/>
      <c r="AK5" s="11"/>
      <c r="AL5" s="11"/>
      <c r="AM5" s="11"/>
    </row>
    <row r="6" spans="1:40" ht="15" customHeight="1" x14ac:dyDescent="0.15">
      <c r="B6" s="7"/>
      <c r="C6" s="7"/>
      <c r="D6" s="7"/>
      <c r="E6" s="7"/>
      <c r="F6" s="7"/>
      <c r="G6" s="7"/>
      <c r="H6" s="7"/>
      <c r="I6" s="7"/>
      <c r="J6" s="8"/>
      <c r="K6" s="9"/>
      <c r="L6" s="12" t="s">
        <v>4</v>
      </c>
      <c r="M6" s="13" t="s">
        <v>5</v>
      </c>
      <c r="N6" s="14" t="s">
        <v>6</v>
      </c>
      <c r="O6" s="15" t="s">
        <v>7</v>
      </c>
      <c r="P6" s="16" t="s">
        <v>4</v>
      </c>
      <c r="Q6" s="13" t="s">
        <v>5</v>
      </c>
      <c r="R6" s="17" t="s">
        <v>6</v>
      </c>
      <c r="S6" s="18" t="s">
        <v>7</v>
      </c>
      <c r="T6" s="10"/>
      <c r="U6" s="10"/>
      <c r="V6" s="12" t="s">
        <v>4</v>
      </c>
      <c r="W6" s="13" t="s">
        <v>5</v>
      </c>
      <c r="X6" s="14" t="s">
        <v>6</v>
      </c>
      <c r="Y6" s="15" t="s">
        <v>7</v>
      </c>
      <c r="Z6" s="16" t="s">
        <v>4</v>
      </c>
      <c r="AA6" s="13" t="s">
        <v>5</v>
      </c>
      <c r="AB6" s="17" t="s">
        <v>6</v>
      </c>
      <c r="AC6" s="18" t="s">
        <v>7</v>
      </c>
      <c r="AF6" s="12" t="s">
        <v>4</v>
      </c>
      <c r="AG6" s="13" t="s">
        <v>5</v>
      </c>
      <c r="AH6" s="14" t="s">
        <v>6</v>
      </c>
      <c r="AI6" s="15" t="s">
        <v>7</v>
      </c>
      <c r="AJ6" s="16" t="s">
        <v>4</v>
      </c>
      <c r="AK6" s="13" t="s">
        <v>5</v>
      </c>
      <c r="AL6" s="17" t="s">
        <v>6</v>
      </c>
      <c r="AM6" s="18" t="s">
        <v>7</v>
      </c>
    </row>
    <row r="7" spans="1:40" ht="15" customHeight="1" x14ac:dyDescent="0.2">
      <c r="A7" s="19" t="s">
        <v>8</v>
      </c>
      <c r="B7" s="7"/>
      <c r="C7" s="7"/>
      <c r="D7" s="7"/>
      <c r="E7" s="7"/>
      <c r="F7" s="7"/>
      <c r="G7" s="7"/>
      <c r="H7" s="7"/>
      <c r="I7" s="7"/>
      <c r="J7" s="8"/>
      <c r="K7" s="9"/>
      <c r="L7" s="20" t="s">
        <v>9</v>
      </c>
      <c r="M7" s="21" t="s">
        <v>4</v>
      </c>
      <c r="N7" s="22" t="s">
        <v>5</v>
      </c>
      <c r="O7" s="23" t="s">
        <v>6</v>
      </c>
      <c r="P7" s="24"/>
      <c r="Q7" s="25"/>
      <c r="R7" s="26"/>
      <c r="S7" s="27"/>
      <c r="T7" s="10"/>
      <c r="U7" s="10"/>
      <c r="V7" s="20" t="s">
        <v>10</v>
      </c>
      <c r="W7" s="21" t="s">
        <v>4</v>
      </c>
      <c r="X7" s="22" t="s">
        <v>5</v>
      </c>
      <c r="Y7" s="23" t="s">
        <v>6</v>
      </c>
      <c r="Z7" s="24"/>
      <c r="AA7" s="25"/>
      <c r="AB7" s="26"/>
      <c r="AC7" s="27"/>
      <c r="AF7" s="20" t="s">
        <v>11</v>
      </c>
      <c r="AG7" s="21" t="s">
        <v>4</v>
      </c>
      <c r="AH7" s="22" t="s">
        <v>5</v>
      </c>
      <c r="AI7" s="23" t="s">
        <v>6</v>
      </c>
      <c r="AJ7" s="24"/>
      <c r="AK7" s="25"/>
      <c r="AL7" s="26"/>
      <c r="AM7" s="27"/>
    </row>
    <row r="8" spans="1:40" ht="15" customHeight="1" thickBot="1" x14ac:dyDescent="0.3">
      <c r="A8" s="25"/>
      <c r="B8" s="7"/>
      <c r="C8" s="7"/>
      <c r="D8" s="7"/>
      <c r="E8" s="7"/>
      <c r="F8" s="7"/>
      <c r="G8" s="7"/>
      <c r="H8" s="7"/>
      <c r="I8" s="7"/>
      <c r="J8" s="8"/>
      <c r="K8" s="9"/>
      <c r="L8" s="28"/>
      <c r="M8" s="29" t="s">
        <v>12</v>
      </c>
      <c r="N8" s="30"/>
      <c r="O8" s="31"/>
      <c r="Q8" s="32" t="s">
        <v>13</v>
      </c>
      <c r="R8" s="33"/>
      <c r="S8" s="34"/>
      <c r="T8" s="10"/>
      <c r="U8" s="10"/>
      <c r="V8" s="28"/>
      <c r="W8" s="29" t="s">
        <v>12</v>
      </c>
      <c r="X8" s="30"/>
      <c r="Y8" s="31"/>
      <c r="AA8" s="32" t="s">
        <v>13</v>
      </c>
      <c r="AB8" s="33"/>
      <c r="AC8" s="34"/>
      <c r="AF8" s="28"/>
      <c r="AG8" s="29" t="s">
        <v>12</v>
      </c>
      <c r="AH8" s="30"/>
      <c r="AI8" s="31"/>
      <c r="AJ8" s="28"/>
      <c r="AK8" s="35" t="s">
        <v>13</v>
      </c>
      <c r="AL8" s="30"/>
      <c r="AM8" s="36"/>
    </row>
    <row r="9" spans="1:40" ht="15" customHeight="1" x14ac:dyDescent="0.2">
      <c r="A9" s="37" t="s">
        <v>14</v>
      </c>
      <c r="B9" s="7"/>
      <c r="C9" s="7"/>
      <c r="D9" s="7"/>
      <c r="E9" s="7"/>
      <c r="F9" s="7"/>
      <c r="G9" s="7"/>
      <c r="H9" s="7"/>
      <c r="I9" s="7"/>
      <c r="J9" s="8"/>
      <c r="K9" s="9"/>
      <c r="L9" s="38"/>
      <c r="M9" s="39"/>
      <c r="N9" s="39"/>
      <c r="O9" s="40"/>
      <c r="P9" s="39"/>
      <c r="Q9" s="39"/>
      <c r="R9" s="39"/>
      <c r="S9" s="41"/>
      <c r="T9" s="10"/>
      <c r="U9" s="10"/>
      <c r="V9" s="42"/>
      <c r="W9" s="43"/>
      <c r="X9" s="43"/>
      <c r="Y9" s="44"/>
      <c r="Z9" s="39"/>
      <c r="AA9" s="39"/>
      <c r="AB9" s="39"/>
      <c r="AC9" s="41"/>
      <c r="AF9" s="42"/>
      <c r="AG9" s="43"/>
      <c r="AH9" s="43"/>
      <c r="AI9" s="45"/>
      <c r="AJ9" s="43"/>
      <c r="AK9" s="43"/>
      <c r="AL9" s="43"/>
      <c r="AM9" s="46"/>
    </row>
    <row r="10" spans="1:40" ht="15" customHeight="1" x14ac:dyDescent="0.15">
      <c r="A10" s="47" t="s">
        <v>15</v>
      </c>
      <c r="B10" s="7"/>
      <c r="C10" s="7"/>
      <c r="D10" s="7"/>
      <c r="E10" s="7"/>
      <c r="F10" s="7"/>
      <c r="G10" s="7"/>
      <c r="H10" s="7"/>
      <c r="I10" s="7"/>
      <c r="J10" s="8"/>
      <c r="K10" s="9"/>
      <c r="L10" s="48">
        <f>'[2]ИПЦ-баз1'!P349-100</f>
        <v>7.4327403873195408</v>
      </c>
      <c r="M10" s="49">
        <f>'[2]ИПЦ-баз1'!Q349-100</f>
        <v>1.0004549598659906</v>
      </c>
      <c r="N10" s="49">
        <f>'[2]ИПЦ-баз1'!R349-100</f>
        <v>1.7383387457533672</v>
      </c>
      <c r="O10" s="50">
        <f>'[2]ИПЦ-баз1'!S349-100</f>
        <v>2.2758153169457813</v>
      </c>
      <c r="P10" s="49">
        <f>'[2]ИПЦ-баз1'!W349-100</f>
        <v>16.928010526263307</v>
      </c>
      <c r="Q10" s="49">
        <f>'[2]ИПЦ-баз1'!Z349-100</f>
        <v>15.274585412810268</v>
      </c>
      <c r="R10" s="49">
        <f>'[2]ИПЦ-баз1'!AC349-100</f>
        <v>15.682286242923709</v>
      </c>
      <c r="S10" s="51">
        <f>'[16]1.пч1-СPI'!I26</f>
        <v>12.906144143486529</v>
      </c>
      <c r="T10" s="10"/>
      <c r="U10" s="10"/>
      <c r="V10" s="48">
        <v>2.0702570952045676</v>
      </c>
      <c r="W10" s="49">
        <v>1.2149332679516931</v>
      </c>
      <c r="X10" s="49">
        <v>0.72595830856866428</v>
      </c>
      <c r="Y10" s="50">
        <v>1.7148511522693184</v>
      </c>
      <c r="Z10" s="49">
        <v>7.2716880266156636</v>
      </c>
      <c r="AA10" s="49">
        <v>7.4994835366714057</v>
      </c>
      <c r="AB10" s="49">
        <v>6.4285192922471026</v>
      </c>
      <c r="AC10" s="51">
        <v>5.8448124341002909</v>
      </c>
      <c r="AF10" s="48">
        <v>1.4073000750354083</v>
      </c>
      <c r="AG10" s="49">
        <v>0.76813119216234327</v>
      </c>
      <c r="AH10" s="49">
        <v>0.54944762943064518</v>
      </c>
      <c r="AI10" s="50">
        <v>1.2243485191537928</v>
      </c>
      <c r="AJ10" s="49">
        <v>5.1573392813068608</v>
      </c>
      <c r="AK10" s="49">
        <v>4.6931338922563413</v>
      </c>
      <c r="AL10" s="49">
        <v>4.5096711933182831</v>
      </c>
      <c r="AM10" s="51">
        <v>4.0056910141641424</v>
      </c>
    </row>
    <row r="11" spans="1:40" ht="19.149999999999999" customHeight="1" x14ac:dyDescent="0.15">
      <c r="A11" s="52" t="s">
        <v>16</v>
      </c>
      <c r="B11" s="7"/>
      <c r="C11" s="7"/>
      <c r="D11" s="7"/>
      <c r="E11" s="7"/>
      <c r="F11" s="7"/>
      <c r="G11" s="7"/>
      <c r="H11" s="7"/>
      <c r="I11" s="7"/>
      <c r="J11" s="8"/>
      <c r="K11" s="9"/>
      <c r="L11" s="53">
        <f>'[2]ИПЦ-баз1'!P350-100</f>
        <v>8.8352453750187578</v>
      </c>
      <c r="M11" s="54">
        <f>'[2]ИПЦ-баз1'!Q350-100</f>
        <v>0.83640023355435744</v>
      </c>
      <c r="N11" s="54">
        <f>'[2]ИПЦ-баз1'!R350-100</f>
        <v>0.8995980673831383</v>
      </c>
      <c r="O11" s="55">
        <f>'[2]ИПЦ-баз1'!S350-100</f>
        <v>2.8008526943254566</v>
      </c>
      <c r="P11" s="54">
        <f>'[2]ИПЦ-баз1'!W350-100</f>
        <v>18.391155516503588</v>
      </c>
      <c r="Q11" s="54">
        <f>'[2]ИПЦ-баз1'!Z350-100</f>
        <v>16.503858458845102</v>
      </c>
      <c r="R11" s="54">
        <f>'[2]ИПЦ-баз1'!AC350-100</f>
        <v>16.335834087605122</v>
      </c>
      <c r="S11" s="56">
        <f>'[16]1.пч1-СPI'!I27</f>
        <v>13.834275370898624</v>
      </c>
      <c r="T11" s="10"/>
      <c r="U11" s="10"/>
      <c r="V11" s="53">
        <v>2.2891446106899735</v>
      </c>
      <c r="W11" s="54">
        <v>1.1954564394258966</v>
      </c>
      <c r="X11" s="54">
        <v>0.26945221750187898</v>
      </c>
      <c r="Y11" s="55">
        <v>2.1398858572866004</v>
      </c>
      <c r="Z11" s="54">
        <v>6.9891344050886772</v>
      </c>
      <c r="AA11" s="54">
        <v>7.3700991418305364</v>
      </c>
      <c r="AB11" s="54">
        <v>6.6978573242896147</v>
      </c>
      <c r="AC11" s="56">
        <v>6.0118884731288489</v>
      </c>
      <c r="AF11" s="53">
        <v>1.7483785620498935</v>
      </c>
      <c r="AG11" s="54">
        <v>0.84244022068257607</v>
      </c>
      <c r="AH11" s="54">
        <v>1.9120202793317276E-2</v>
      </c>
      <c r="AI11" s="55">
        <v>1.6531937178133944</v>
      </c>
      <c r="AJ11" s="54">
        <v>5.4514416118644107</v>
      </c>
      <c r="AK11" s="54">
        <v>5.0835785625867516</v>
      </c>
      <c r="AL11" s="54">
        <v>4.8212276336388555</v>
      </c>
      <c r="AM11" s="56">
        <v>4.3217590165453714</v>
      </c>
    </row>
    <row r="12" spans="1:40" ht="21.6" customHeight="1" x14ac:dyDescent="0.15">
      <c r="A12" s="57" t="s">
        <v>17</v>
      </c>
      <c r="B12" s="7"/>
      <c r="C12" s="7"/>
      <c r="D12" s="7"/>
      <c r="E12" s="7"/>
      <c r="F12" s="7"/>
      <c r="G12" s="7"/>
      <c r="H12" s="7"/>
      <c r="I12" s="7"/>
      <c r="J12" s="8"/>
      <c r="K12" s="9"/>
      <c r="L12" s="53">
        <f>'[2]ИПЦ-баз1'!P351-100</f>
        <v>10.852862688025084</v>
      </c>
      <c r="M12" s="54">
        <f>'[2]ИПЦ-баз1'!Q351-100</f>
        <v>-4.958083692311277E-2</v>
      </c>
      <c r="N12" s="54">
        <f>'[2]ИПЦ-баз1'!R351-100</f>
        <v>-0.49632138462885678</v>
      </c>
      <c r="O12" s="55">
        <f>'[2]ИПЦ-баз1'!S351-100</f>
        <v>3.4212525546478929</v>
      </c>
      <c r="P12" s="54">
        <f>'[2]ИПЦ-баз1'!W351-100</f>
        <v>23.023531117017299</v>
      </c>
      <c r="Q12" s="54">
        <f>'[2]ИПЦ-баз1'!Z351-100</f>
        <v>18.842740412493569</v>
      </c>
      <c r="R12" s="54">
        <f>'[2]ИПЦ-баз1'!AC351-100</f>
        <v>17.465864125195935</v>
      </c>
      <c r="S12" s="56">
        <f>'[16]1.пч1-СPI'!I28</f>
        <v>14.019849314735879</v>
      </c>
      <c r="T12" s="10"/>
      <c r="U12" s="10"/>
      <c r="V12" s="53">
        <v>2.2984477934804346</v>
      </c>
      <c r="W12" s="54">
        <v>0.91566408192542781</v>
      </c>
      <c r="X12" s="54">
        <v>-0.76479325732189807</v>
      </c>
      <c r="Y12" s="55">
        <v>3.0219075325253613</v>
      </c>
      <c r="Z12" s="54">
        <v>5.2210409339661368</v>
      </c>
      <c r="AA12" s="54">
        <v>6.2371854981200414</v>
      </c>
      <c r="AB12" s="54">
        <v>5.950545883010264</v>
      </c>
      <c r="AC12" s="56">
        <v>5.5414343895366187</v>
      </c>
      <c r="AF12" s="53">
        <v>2.1241447009928152</v>
      </c>
      <c r="AG12" s="54">
        <v>0.80957152927601328</v>
      </c>
      <c r="AH12" s="54">
        <v>-0.96522150264499373</v>
      </c>
      <c r="AI12" s="55">
        <v>2.2500053340890673</v>
      </c>
      <c r="AJ12" s="54">
        <v>5.3616056746687946</v>
      </c>
      <c r="AK12" s="54">
        <v>5.2508391073676961</v>
      </c>
      <c r="AL12" s="54">
        <v>5.0382609136649847</v>
      </c>
      <c r="AM12" s="56">
        <v>4.2512509809126868</v>
      </c>
    </row>
    <row r="13" spans="1:40" ht="15" customHeight="1" x14ac:dyDescent="0.15">
      <c r="A13" s="58" t="s">
        <v>18</v>
      </c>
      <c r="B13" s="7"/>
      <c r="C13" s="7"/>
      <c r="D13" s="7"/>
      <c r="E13" s="7"/>
      <c r="F13" s="7"/>
      <c r="G13" s="7"/>
      <c r="H13" s="7"/>
      <c r="I13" s="7"/>
      <c r="J13" s="8"/>
      <c r="K13" s="9"/>
      <c r="L13" s="59">
        <f>'[2]ИПЦ-баз1'!P352-100</f>
        <v>8.2673503559999801</v>
      </c>
      <c r="M13" s="60">
        <f>'[2]ИПЦ-баз1'!Q352-100</f>
        <v>1.3240796432000081</v>
      </c>
      <c r="N13" s="60">
        <f>'[2]ИПЦ-баз1'!R352-100</f>
        <v>1.4766108800000097</v>
      </c>
      <c r="O13" s="61">
        <f>'[2]ИПЦ-баз1'!S352-100</f>
        <v>2.0719616048159963</v>
      </c>
      <c r="P13" s="60">
        <f>'[2]ИПЦ-баз1'!W352-100</f>
        <v>21.108079189729679</v>
      </c>
      <c r="Q13" s="60">
        <f>'[2]ИПЦ-баз1'!Z352-100</f>
        <v>18.351302484945094</v>
      </c>
      <c r="R13" s="60">
        <f>'[2]ИПЦ-баз1'!AC352-100</f>
        <v>16.4517626427632</v>
      </c>
      <c r="S13" s="62">
        <f>'[16]1.пч1-СPI'!I30</f>
        <v>13.627274905400881</v>
      </c>
      <c r="T13" s="10"/>
      <c r="U13" s="10"/>
      <c r="V13" s="59">
        <v>1.6994835584000043</v>
      </c>
      <c r="W13" s="60">
        <v>1.1139946648000034</v>
      </c>
      <c r="X13" s="60">
        <v>1.3560710552000046</v>
      </c>
      <c r="Y13" s="61">
        <v>2.0031637625000229</v>
      </c>
      <c r="Z13" s="60">
        <v>6.7342568006903321</v>
      </c>
      <c r="AA13" s="60">
        <v>6.5129543806390018</v>
      </c>
      <c r="AB13" s="60">
        <v>6.3864320938910168</v>
      </c>
      <c r="AC13" s="62">
        <v>6.3147262418168566</v>
      </c>
      <c r="AF13" s="59">
        <v>1.5817769535405262</v>
      </c>
      <c r="AG13" s="60">
        <v>0.97042911284258082</v>
      </c>
      <c r="AH13" s="60">
        <v>0.76953617786197981</v>
      </c>
      <c r="AI13" s="61">
        <v>1.3180000062149588</v>
      </c>
      <c r="AJ13" s="60">
        <v>6.1916779722029389</v>
      </c>
      <c r="AK13" s="60">
        <v>6.0409029295206125</v>
      </c>
      <c r="AL13" s="60">
        <v>5.427257517410041</v>
      </c>
      <c r="AM13" s="62">
        <v>4.7190938378632836</v>
      </c>
    </row>
    <row r="14" spans="1:40" ht="15" customHeight="1" x14ac:dyDescent="0.15">
      <c r="A14" s="58" t="s">
        <v>19</v>
      </c>
      <c r="B14" s="7"/>
      <c r="C14" s="7"/>
      <c r="D14" s="7"/>
      <c r="E14" s="7"/>
      <c r="F14" s="7"/>
      <c r="G14" s="7"/>
      <c r="H14" s="7"/>
      <c r="I14" s="7"/>
      <c r="J14" s="8"/>
      <c r="K14" s="9"/>
      <c r="L14" s="59">
        <f>'[2]ИПЦ-баз1'!P353-100</f>
        <v>32.504904403199987</v>
      </c>
      <c r="M14" s="60">
        <f>'[2]ИПЦ-баз1'!Q353-100</f>
        <v>-9.4489174000000133</v>
      </c>
      <c r="N14" s="60">
        <f>'[2]ИПЦ-баз1'!R353-100</f>
        <v>-15.602304419999996</v>
      </c>
      <c r="O14" s="61">
        <f>'[2]ИПЦ-баз1'!S353-100</f>
        <v>15.842859716584002</v>
      </c>
      <c r="P14" s="60">
        <f>'[2]ИПЦ-баз1'!W353-100</f>
        <v>37.964404399051119</v>
      </c>
      <c r="Q14" s="60">
        <f>'[2]ИПЦ-баз1'!Z353-100</f>
        <v>22.752699402729959</v>
      </c>
      <c r="R14" s="60">
        <f>'[2]ИПЦ-баз1'!AC353-100</f>
        <v>27.672748248115312</v>
      </c>
      <c r="S14" s="62">
        <f>'[16]1.пч1-СPI'!I29</f>
        <v>17.30741340095048</v>
      </c>
      <c r="T14" s="10"/>
      <c r="U14" s="10"/>
      <c r="V14" s="59">
        <v>7.1707914750000015</v>
      </c>
      <c r="W14" s="60">
        <v>-0.61531417000000488</v>
      </c>
      <c r="X14" s="60">
        <v>-17.421303513999987</v>
      </c>
      <c r="Y14" s="61">
        <v>12.842051215999987</v>
      </c>
      <c r="Z14" s="60">
        <v>-5.1210338463421152</v>
      </c>
      <c r="AA14" s="60">
        <v>4.1347709194201485</v>
      </c>
      <c r="AB14" s="60">
        <v>1.8903843558465923</v>
      </c>
      <c r="AC14" s="62">
        <v>-0.74899740882013077</v>
      </c>
      <c r="AF14" s="59">
        <v>7.0084480849999977</v>
      </c>
      <c r="AG14" s="60">
        <v>-0.56557208499999945</v>
      </c>
      <c r="AH14" s="60">
        <v>-16.024451200000016</v>
      </c>
      <c r="AI14" s="61">
        <v>11.958653045214902</v>
      </c>
      <c r="AJ14" s="60">
        <v>-0.89934382317231609</v>
      </c>
      <c r="AK14" s="60">
        <v>-0.849743895155882</v>
      </c>
      <c r="AL14" s="60">
        <v>0.82742310513968675</v>
      </c>
      <c r="AM14" s="62">
        <v>3.808295954490859E-2</v>
      </c>
    </row>
    <row r="15" spans="1:40" ht="19.149999999999999" customHeight="1" x14ac:dyDescent="0.15">
      <c r="A15" s="57" t="s">
        <v>20</v>
      </c>
      <c r="B15" s="7"/>
      <c r="C15" s="7"/>
      <c r="D15" s="7"/>
      <c r="E15" s="7"/>
      <c r="F15" s="7"/>
      <c r="G15" s="7"/>
      <c r="H15" s="7"/>
      <c r="I15" s="7"/>
      <c r="J15" s="8"/>
      <c r="K15" s="9"/>
      <c r="L15" s="53">
        <f>'[2]ИПЦ-баз1'!P354-100</f>
        <v>6.8078469923560334</v>
      </c>
      <c r="M15" s="54">
        <f>'[2]ИПЦ-баз1'!Q354-100</f>
        <v>1.7603928376116897</v>
      </c>
      <c r="N15" s="54">
        <f>'[2]ИПЦ-баз1'!R354-100</f>
        <v>2.3295131794338317</v>
      </c>
      <c r="O15" s="55">
        <f>'[2]ИПЦ-баз1'!S354-100</f>
        <v>2.1828934734224106</v>
      </c>
      <c r="P15" s="54">
        <f>'[2]ИПЦ-баз1'!W354-100</f>
        <v>13.852736365582558</v>
      </c>
      <c r="Q15" s="54">
        <f>'[2]ИПЦ-баз1'!Z354-100</f>
        <v>14.167502592948864</v>
      </c>
      <c r="R15" s="54">
        <f>'[2]ИПЦ-баз1'!AC354-100</f>
        <v>15.185151076186756</v>
      </c>
      <c r="S15" s="56">
        <f>'[16]1.пч1-СPI'!I31</f>
        <v>13.647801795768814</v>
      </c>
      <c r="T15" s="10"/>
      <c r="U15" s="10"/>
      <c r="V15" s="53">
        <v>2.2794617581554064</v>
      </c>
      <c r="W15" s="54">
        <v>1.4867213863719826</v>
      </c>
      <c r="X15" s="54">
        <v>1.340047593255477</v>
      </c>
      <c r="Y15" s="55">
        <v>1.2458279129557326</v>
      </c>
      <c r="Z15" s="54">
        <v>8.8327612161781701</v>
      </c>
      <c r="AA15" s="54">
        <v>8.5400695423951589</v>
      </c>
      <c r="AB15" s="54">
        <v>7.487161501169723</v>
      </c>
      <c r="AC15" s="56">
        <v>6.5015421344956366</v>
      </c>
      <c r="AF15" s="53">
        <v>1.3302169130360397</v>
      </c>
      <c r="AG15" s="54">
        <v>0.87930387893811712</v>
      </c>
      <c r="AH15" s="54">
        <v>1.1223388541580306</v>
      </c>
      <c r="AI15" s="55">
        <v>0.99811482574511956</v>
      </c>
      <c r="AJ15" s="54">
        <v>5.5131126088545699</v>
      </c>
      <c r="AK15" s="54">
        <v>4.8815963771057937</v>
      </c>
      <c r="AL15" s="54">
        <v>4.6562793317316533</v>
      </c>
      <c r="AM15" s="56">
        <v>4.4002220641519898</v>
      </c>
    </row>
    <row r="16" spans="1:40" ht="15" customHeight="1" x14ac:dyDescent="0.15">
      <c r="A16" s="58" t="s">
        <v>21</v>
      </c>
      <c r="B16" s="7"/>
      <c r="C16" s="7"/>
      <c r="D16" s="7"/>
      <c r="E16" s="7"/>
      <c r="F16" s="7"/>
      <c r="G16" s="7"/>
      <c r="H16" s="7"/>
      <c r="I16" s="7"/>
      <c r="J16" s="8"/>
      <c r="K16" s="9"/>
      <c r="L16" s="59">
        <f>'[2]ИПЦ-баз1'!P356-100</f>
        <v>7.5111373250000213</v>
      </c>
      <c r="M16" s="60">
        <f>'[2]ИПЦ-баз1'!Q356-100</f>
        <v>1.8178128933055859</v>
      </c>
      <c r="N16" s="60">
        <f>'[2]ИПЦ-баз1'!R356-100</f>
        <v>2.0987608987527864</v>
      </c>
      <c r="O16" s="61">
        <f>'[2]ИПЦ-баз1'!S356-100</f>
        <v>2.4165112140800034</v>
      </c>
      <c r="P16" s="60">
        <f>'[2]ИПЦ-баз1'!W356-100</f>
        <v>14.566898270864399</v>
      </c>
      <c r="Q16" s="60">
        <f>'[2]ИПЦ-баз1'!Z356-100</f>
        <v>14.985981316185587</v>
      </c>
      <c r="R16" s="60">
        <f>'[2]ИПЦ-баз1'!AC356-100</f>
        <v>16.013350618523731</v>
      </c>
      <c r="S16" s="62">
        <f>'[16]1.пч1-СPI'!I32</f>
        <v>14.463670707524017</v>
      </c>
      <c r="T16" s="10"/>
      <c r="U16" s="10"/>
      <c r="V16" s="59">
        <v>2.4651517514395493</v>
      </c>
      <c r="W16" s="60">
        <v>1.4463650599434459</v>
      </c>
      <c r="X16" s="60">
        <v>1.35108915349781</v>
      </c>
      <c r="Y16" s="61">
        <v>1.3659482799999836</v>
      </c>
      <c r="Z16" s="60">
        <v>9.0913711908614374</v>
      </c>
      <c r="AA16" s="60">
        <v>8.6933882415536203</v>
      </c>
      <c r="AB16" s="60">
        <v>7.8974238775509065</v>
      </c>
      <c r="AC16" s="62">
        <v>6.7906391134074084</v>
      </c>
      <c r="AF16" s="59">
        <v>1.4272233627754076</v>
      </c>
      <c r="AG16" s="60">
        <v>0.77979536441509367</v>
      </c>
      <c r="AH16" s="60">
        <v>1.0911703290147727</v>
      </c>
      <c r="AI16" s="61">
        <v>1.0814059314240012</v>
      </c>
      <c r="AJ16" s="60">
        <v>5.7088953782468934</v>
      </c>
      <c r="AK16" s="60">
        <v>5.0143180401108083</v>
      </c>
      <c r="AL16" s="60">
        <v>4.7450047221499574</v>
      </c>
      <c r="AM16" s="62">
        <v>4.4509770910669744</v>
      </c>
    </row>
    <row r="17" spans="1:41" ht="18.600000000000001" customHeight="1" x14ac:dyDescent="0.15">
      <c r="A17" s="57" t="s">
        <v>22</v>
      </c>
      <c r="B17" s="7"/>
      <c r="C17" s="7"/>
      <c r="D17" s="7"/>
      <c r="E17" s="7"/>
      <c r="F17" s="7"/>
      <c r="G17" s="7"/>
      <c r="H17" s="7"/>
      <c r="I17" s="7"/>
      <c r="J17" s="8"/>
      <c r="K17" s="9"/>
      <c r="L17" s="53">
        <f>'[2]ИПЦ-баз1'!P357-100</f>
        <v>3.3481366594506881</v>
      </c>
      <c r="M17" s="54">
        <f>'[2]ИПЦ-баз1'!Q357-100</f>
        <v>1.5036092401539918</v>
      </c>
      <c r="N17" s="54">
        <f>'[2]ИПЦ-баз1'!R357-100</f>
        <v>4.293839301463251</v>
      </c>
      <c r="O17" s="55">
        <f>'[2]ИПЦ-баз1'!S357-100</f>
        <v>0.72617635079512866</v>
      </c>
      <c r="P17" s="54">
        <f>'[2]ИПЦ-баз1'!W357-100</f>
        <v>12.613906991107001</v>
      </c>
      <c r="Q17" s="54">
        <f>'[2]ИПЦ-баз1'!Z357-100</f>
        <v>11.684031680141075</v>
      </c>
      <c r="R17" s="54">
        <f>'[2]ИПЦ-баз1'!AC357-100</f>
        <v>13.798263147921958</v>
      </c>
      <c r="S17" s="56">
        <f>'[16]1.пч1-СPI'!I33</f>
        <v>10.200899426966103</v>
      </c>
      <c r="T17" s="10"/>
      <c r="U17" s="10"/>
      <c r="V17" s="53">
        <v>1.4304254444074331</v>
      </c>
      <c r="W17" s="54">
        <v>1.272348122429122</v>
      </c>
      <c r="X17" s="54">
        <v>2.0706500516481867</v>
      </c>
      <c r="Y17" s="55">
        <v>0.48495535960041991</v>
      </c>
      <c r="Z17" s="54">
        <v>8.1560294606299948</v>
      </c>
      <c r="AA17" s="54">
        <v>7.9096117770718735</v>
      </c>
      <c r="AB17" s="54">
        <v>5.6093465796131881</v>
      </c>
      <c r="AC17" s="56">
        <v>5.3564312780384995</v>
      </c>
      <c r="AF17" s="53">
        <v>0.39906066756898895</v>
      </c>
      <c r="AG17" s="54">
        <v>0.54578327598699161</v>
      </c>
      <c r="AH17" s="54">
        <v>2.1409784471191955</v>
      </c>
      <c r="AI17" s="55">
        <v>-3.5895174840234745E-2</v>
      </c>
      <c r="AJ17" s="54">
        <v>4.285146091591912</v>
      </c>
      <c r="AK17" s="54">
        <v>3.536966331163768</v>
      </c>
      <c r="AL17" s="54">
        <v>3.6083050432256556</v>
      </c>
      <c r="AM17" s="56">
        <v>3.0712650369766692</v>
      </c>
    </row>
    <row r="18" spans="1:41" ht="15" customHeight="1" thickBot="1" x14ac:dyDescent="0.2">
      <c r="A18" s="63" t="s">
        <v>23</v>
      </c>
      <c r="B18" s="7"/>
      <c r="C18" s="7"/>
      <c r="D18" s="7"/>
      <c r="E18" s="7"/>
      <c r="F18" s="7"/>
      <c r="G18" s="7"/>
      <c r="H18" s="7"/>
      <c r="I18" s="7"/>
      <c r="J18" s="8"/>
      <c r="K18" s="9"/>
      <c r="L18" s="64">
        <f>'[2]ИПЦ-баз1'!P358-100</f>
        <v>1.0733848080000001</v>
      </c>
      <c r="M18" s="65">
        <f>'[2]ИПЦ-баз1'!Q358-100</f>
        <v>0.47055117050000206</v>
      </c>
      <c r="N18" s="65">
        <f>'[2]ИПЦ-баз1'!R358-100</f>
        <v>8.3885162654999874</v>
      </c>
      <c r="O18" s="66">
        <f>'[2]ИПЦ-баз1'!S358-100</f>
        <v>0.37131346447999647</v>
      </c>
      <c r="P18" s="65">
        <f>'[2]ИПЦ-баз1'!W358-100</f>
        <v>10.60319511557509</v>
      </c>
      <c r="Q18" s="65">
        <f>'[2]ИПЦ-баз1'!Z358-100</f>
        <v>9.8795277893061382</v>
      </c>
      <c r="R18" s="65">
        <f>'[2]ИПЦ-баз1'!AC358-100</f>
        <v>14.25308383965401</v>
      </c>
      <c r="S18" s="67">
        <f>'[16]1.пч1-СPI'!I34</f>
        <v>10.476135303742225</v>
      </c>
      <c r="T18" s="10"/>
      <c r="U18" s="10"/>
      <c r="V18" s="64">
        <v>0.53062010360000045</v>
      </c>
      <c r="W18" s="65">
        <v>0.14006300900001634</v>
      </c>
      <c r="X18" s="65">
        <v>4.6088198360000092</v>
      </c>
      <c r="Y18" s="66">
        <v>0.31023001999999167</v>
      </c>
      <c r="Z18" s="65">
        <v>9.8828777707596487</v>
      </c>
      <c r="AA18" s="65">
        <v>9.5214286711806011</v>
      </c>
      <c r="AB18" s="65">
        <v>5.7022256119911674</v>
      </c>
      <c r="AC18" s="67">
        <v>5.6378979091175125</v>
      </c>
      <c r="AF18" s="64">
        <v>6.4896051002151012E-2</v>
      </c>
      <c r="AG18" s="65">
        <v>-0.17980815828818209</v>
      </c>
      <c r="AH18" s="65">
        <v>4.0316500806338524</v>
      </c>
      <c r="AI18" s="66">
        <v>7.9899040808996347E-2</v>
      </c>
      <c r="AJ18" s="65">
        <v>5.1485135815220673</v>
      </c>
      <c r="AK18" s="65">
        <v>4.8126442324592773</v>
      </c>
      <c r="AL18" s="65">
        <v>4.2343498943167646</v>
      </c>
      <c r="AM18" s="67">
        <v>3.9950084047029577</v>
      </c>
    </row>
    <row r="19" spans="1:41" ht="27" customHeight="1" thickBot="1" x14ac:dyDescent="0.2">
      <c r="A19" s="68" t="s">
        <v>24</v>
      </c>
      <c r="B19" s="7"/>
      <c r="C19" s="7"/>
      <c r="D19" s="7"/>
      <c r="E19" s="7"/>
      <c r="F19" s="7"/>
      <c r="G19" s="7"/>
      <c r="H19" s="7"/>
      <c r="I19" s="7"/>
      <c r="J19" s="8"/>
      <c r="K19" s="9"/>
      <c r="L19" s="64">
        <f>'[2]ИПЦ-баз1'!P359-100</f>
        <v>4.4469071360000072</v>
      </c>
      <c r="M19" s="65">
        <f>'[2]ИПЦ-баз1'!Q359-100</f>
        <v>1.9864889026620034</v>
      </c>
      <c r="N19" s="65">
        <f>'[2]ИПЦ-баз1'!R359-100</f>
        <v>2.4083243980799978</v>
      </c>
      <c r="O19" s="66">
        <f>'[2]ИПЦ-баз1'!S359-100</f>
        <v>0.89911743860000115</v>
      </c>
      <c r="P19" s="65">
        <f>'[2]ИПЦ-баз1'!W359-100</f>
        <v>13.581566940906839</v>
      </c>
      <c r="Q19" s="65">
        <f>'[2]ИПЦ-баз1'!Z359-100</f>
        <v>12.543068703171329</v>
      </c>
      <c r="R19" s="65">
        <f>'[2]ИПЦ-баз1'!AC359-100</f>
        <v>13.576872417705445</v>
      </c>
      <c r="S19" s="67">
        <f>'[16]1.пч1-СPI'!I35</f>
        <v>10.067943588495311</v>
      </c>
      <c r="T19" s="10"/>
      <c r="U19" s="10"/>
      <c r="V19" s="64">
        <v>1.8617888869535193</v>
      </c>
      <c r="W19" s="65">
        <v>1.8080678383574451</v>
      </c>
      <c r="X19" s="65">
        <v>0.88943718998793031</v>
      </c>
      <c r="Y19" s="66">
        <v>0.5692666999999858</v>
      </c>
      <c r="Z19" s="65">
        <v>7.3437016036643001</v>
      </c>
      <c r="AA19" s="65">
        <v>7.1559083215091022</v>
      </c>
      <c r="AB19" s="65">
        <v>5.5666064812763096</v>
      </c>
      <c r="AC19" s="67">
        <v>5.2214971879215852</v>
      </c>
      <c r="AF19" s="64">
        <v>0.56646730317422112</v>
      </c>
      <c r="AG19" s="65">
        <v>0.90747028273656838</v>
      </c>
      <c r="AH19" s="65">
        <v>1.208686463047826</v>
      </c>
      <c r="AI19" s="66">
        <v>-9.4586025706874466E-2</v>
      </c>
      <c r="AJ19" s="65">
        <v>3.8834520006694078</v>
      </c>
      <c r="AK19" s="65">
        <v>2.9644955276931881</v>
      </c>
      <c r="AL19" s="65">
        <v>3.290311007130299</v>
      </c>
      <c r="AM19" s="67">
        <v>2.608496803336422</v>
      </c>
    </row>
    <row r="20" spans="1:41" ht="54" customHeight="1" thickBot="1" x14ac:dyDescent="0.2">
      <c r="A20" s="69" t="s">
        <v>25</v>
      </c>
      <c r="B20" s="7"/>
      <c r="C20" s="7"/>
      <c r="D20" s="7"/>
      <c r="E20" s="7"/>
      <c r="F20" s="7"/>
      <c r="G20" s="7"/>
      <c r="H20" s="7"/>
      <c r="I20" s="7"/>
      <c r="J20" s="8"/>
      <c r="K20" s="9"/>
      <c r="L20" s="70">
        <f>'[2]df08-12'!Q255-100</f>
        <v>9.1587231199999906</v>
      </c>
      <c r="M20" s="71">
        <f>'[2]df08-12'!R255-100</f>
        <v>2.1170091130000088</v>
      </c>
      <c r="N20" s="71">
        <f>'[2]df08-12'!S255-100</f>
        <v>0.45432607649998147</v>
      </c>
      <c r="O20" s="72">
        <f>'[2]df08-12'!T255-100</f>
        <v>-1.1653338774999895</v>
      </c>
      <c r="P20" s="71">
        <f>'[2]1.df13-18-б'!AZ65*100-100</f>
        <v>12.030910507215893</v>
      </c>
      <c r="Q20" s="71">
        <f>'[2]1.df13-18-б'!BC65*100-100</f>
        <v>12.212026078952803</v>
      </c>
      <c r="R20" s="71">
        <f>'[2]1.df13-18-б'!BF65*100-100</f>
        <v>11.750143829768717</v>
      </c>
      <c r="S20" s="73">
        <f>'[16]1.пч1-СPI'!I36</f>
        <v>10.671163853915715</v>
      </c>
      <c r="T20" s="10"/>
      <c r="U20" s="10"/>
      <c r="V20" s="70">
        <f>(PRODUCT('[2]1.df13-18-б'!BN66:BP66)-1)*100</f>
        <v>3.0094399999991417E-2</v>
      </c>
      <c r="W20" s="71">
        <f>(PRODUCT('[2]1.df13-18-б'!BQ66:BS66)-1)*100</f>
        <v>6.4239019999999813</v>
      </c>
      <c r="X20" s="71">
        <f>(PRODUCT('[2]1.df13-18-б'!BT66:BV66)-1)*100</f>
        <v>-0.61318311130070802</v>
      </c>
      <c r="Y20" s="72">
        <f>(PRODUCT('[2]1.df13-18-б'!BW66:BY66)-1)*100</f>
        <v>-0.63871832900092018</v>
      </c>
      <c r="Z20" s="71">
        <f>('[2]1.df13-18-б'!BP65-1)*100</f>
        <v>1.4160540838786373</v>
      </c>
      <c r="AA20" s="71">
        <f>('[2]1.df13-18-б'!BS65-1)*100</f>
        <v>5.6933834509983461</v>
      </c>
      <c r="AB20" s="71">
        <f>('[2]1.df13-18-б'!BV65-1)*100</f>
        <v>4.5701997880293499</v>
      </c>
      <c r="AC20" s="73">
        <f>('[2]1.df13-18-б'!BZ66-1)*100</f>
        <v>5.1273756786199609</v>
      </c>
      <c r="AF20" s="70">
        <f>(PRODUCT('[2]1.df13-18-б'!CC66:CE66)-1)*100</f>
        <v>0.56303364005125811</v>
      </c>
      <c r="AG20" s="71">
        <f>(PRODUCT('[2]1.df13-18-б'!CF66:CH66)-1)*100</f>
        <v>1.6926294417178855</v>
      </c>
      <c r="AH20" s="71">
        <f>(PRODUCT('[2]1.df13-18-б'!CI66:CK66)-1)*100</f>
        <v>3.1084922186024322</v>
      </c>
      <c r="AI20" s="72">
        <f>(PRODUCT('[2]1.df13-18-б'!CL66:CN66)-1)*100</f>
        <v>-1.5648524573937728</v>
      </c>
      <c r="AJ20" s="71">
        <f>('[2]1.df13-18-б'!CE65-1)*100</f>
        <v>5.6874721579725618</v>
      </c>
      <c r="AK20" s="71">
        <f>('[2]1.df13-18-б'!CH65-1)*100</f>
        <v>0.98893895839844426</v>
      </c>
      <c r="AL20" s="71">
        <f>('[2]1.df13-18-б'!CK65-1)*100</f>
        <v>4.7706079410711144</v>
      </c>
      <c r="AM20" s="73">
        <f>('[2]1.df13-18-б'!CO66-1)*100</f>
        <v>3.7940541563889374</v>
      </c>
    </row>
    <row r="21" spans="1:41" ht="31.15" hidden="1" customHeight="1" x14ac:dyDescent="0.15">
      <c r="A21" s="74" t="s">
        <v>26</v>
      </c>
      <c r="B21" s="7"/>
      <c r="C21" s="7"/>
      <c r="D21" s="7"/>
      <c r="E21" s="7"/>
      <c r="F21" s="7"/>
      <c r="G21" s="7"/>
      <c r="H21" s="7"/>
      <c r="I21" s="7"/>
      <c r="J21" s="8"/>
      <c r="K21" s="9"/>
      <c r="L21" s="59">
        <f>'[16]6.ИЦПМЭР'!CQ63*100-100</f>
        <v>9.0161662706105545</v>
      </c>
      <c r="M21" s="60">
        <f>'[16]6.ИЦПМЭР'!$CT63*100-100</f>
        <v>1.2895808425722066</v>
      </c>
      <c r="N21" s="60">
        <f>'[16]6.ИЦПМЭР'!$CW63*100-100</f>
        <v>1.6114578811944824</v>
      </c>
      <c r="O21" s="75">
        <f>'[16]6.ИЦПМЭР'!$CZ63*100-100</f>
        <v>-1.1544573599426116</v>
      </c>
      <c r="P21" s="76">
        <f>('[16]6.ИЦПМЭР'!CQ64-1)*100</f>
        <v>15.493631811563935</v>
      </c>
      <c r="Q21" s="76">
        <f>('[16]6.ИЦПМЭР'!CT64-1)*100</f>
        <v>13.365657723447111</v>
      </c>
      <c r="R21" s="76">
        <f>('[16]6.ИЦПМЭР'!CW64-1)*100</f>
        <v>12.740543718603735</v>
      </c>
      <c r="S21" s="77">
        <f>'[16]1.пч1-СPI'!I37</f>
        <v>10.906104599354222</v>
      </c>
      <c r="T21" s="10"/>
      <c r="U21" s="10"/>
      <c r="V21" s="78">
        <f>'[2]6.ИЦПМЭР'!DD63*100-100</f>
        <v>0.88506619692050492</v>
      </c>
      <c r="W21" s="76">
        <f>'[2]6.ИЦПМЭР'!$DG63*100-100</f>
        <v>4.351085945763657</v>
      </c>
      <c r="X21" s="76">
        <f>'[2]6.ИЦПМЭР'!$DJ63*100-100</f>
        <v>9.1436908028640573E-2</v>
      </c>
      <c r="Y21" s="79">
        <f>'[2]6.ИЦПМЭР'!$DM63*100-100</f>
        <v>-0.24715846000079011</v>
      </c>
      <c r="Z21" s="78">
        <f>'[2]6.ИЦПМЭР'!$DD64*100-100</f>
        <v>2.6340412336147097</v>
      </c>
      <c r="AA21" s="76">
        <f>'[2]6.ИЦПМЭР'!$DG64*100-100</f>
        <v>5.7361830174397852</v>
      </c>
      <c r="AB21" s="76">
        <f>'[2]6.ИЦПМЭР'!$DJ64*100-100</f>
        <v>4.1544596649717249</v>
      </c>
      <c r="AC21" s="77">
        <f>('[2]6.ИЦПМЭР'!DN60-1)*100</f>
        <v>5.1104888814046845</v>
      </c>
      <c r="AF21" s="78">
        <f>'[2]6.ИЦПМЭР'!$DQ63*100-100</f>
        <v>1.3768825200236563</v>
      </c>
      <c r="AG21" s="76">
        <f>'[2]6.ИЦПМЭР'!$DT63*100-100</f>
        <v>1.3579380342806786</v>
      </c>
      <c r="AH21" s="76">
        <f>'[2]6.ИЦПМЭР'!$DW63*100-100</f>
        <v>2.7586020946925629</v>
      </c>
      <c r="AI21" s="79">
        <f>'[2]6.ИЦПМЭР'!$DZ63*100-100</f>
        <v>-0.50013335329568065</v>
      </c>
      <c r="AJ21" s="78">
        <f>'[2]6.ИЦПМЭР'!$DQ64*100-100</f>
        <v>5.6229042081718887</v>
      </c>
      <c r="AK21" s="76">
        <f>'[2]6.ИЦПМЭР'!$DT64*100-100</f>
        <v>2.5932761763201455</v>
      </c>
      <c r="AL21" s="76">
        <f>'[2]6.ИЦПМЭР'!$DW64*100-100</f>
        <v>5.3271085905226983</v>
      </c>
      <c r="AM21" s="77">
        <f>'[2]6.ИЦПМЭР'!EA60*100-100</f>
        <v>5.0599972617084461</v>
      </c>
    </row>
    <row r="22" spans="1:41" ht="30.6" hidden="1" customHeight="1" thickBot="1" x14ac:dyDescent="0.2">
      <c r="A22" s="80" t="s">
        <v>27</v>
      </c>
      <c r="B22" s="7"/>
      <c r="C22" s="7"/>
      <c r="D22" s="7"/>
      <c r="E22" s="7"/>
      <c r="F22" s="7"/>
      <c r="G22" s="7"/>
      <c r="H22" s="7"/>
      <c r="I22" s="7"/>
      <c r="J22" s="8"/>
      <c r="K22" s="9"/>
      <c r="L22" s="59">
        <f>'[16]6.ИЦПМЭР'!CQ69*100-100</f>
        <v>9.3572749578411276</v>
      </c>
      <c r="M22" s="60">
        <f>'[16]6.ИЦПМЭР'!$CT69*100-100</f>
        <v>-0.63761635836141295</v>
      </c>
      <c r="N22" s="60">
        <f>'[16]6.ИЦПМЭР'!$CW69*100-100</f>
        <v>3.5378711195450165</v>
      </c>
      <c r="O22" s="61">
        <f>'[16]6.ИЦПМЭР'!$CZ69*100-100</f>
        <v>0.6437542120599602</v>
      </c>
      <c r="P22" s="60">
        <f>('[16]6.ИЦПМЭР'!CQ70-1)*100</f>
        <v>16.685434735552352</v>
      </c>
      <c r="Q22" s="76">
        <f>('[16]6.ИЦПМЭР'!CT70-1)*100</f>
        <v>12.948249398233536</v>
      </c>
      <c r="R22" s="81">
        <f>('[16]6.ИЦПМЭР'!CW70-1)*100</f>
        <v>15.092624228327022</v>
      </c>
      <c r="S22" s="82">
        <f>'[16]1.пч1-СPI'!I38</f>
        <v>13.228496488450631</v>
      </c>
      <c r="T22" s="10"/>
      <c r="U22" s="10"/>
      <c r="V22" s="64">
        <f>'[2]6.ИЦПМЭР'!$DD69*100-100</f>
        <v>2.6257879187048871</v>
      </c>
      <c r="W22" s="65">
        <f>'[2]6.ИЦПМЭР'!$DG69*100-100</f>
        <v>2.3823046993736199</v>
      </c>
      <c r="X22" s="65">
        <f>'[2]6.ИЦПМЭР'!$DJ69*100-100</f>
        <v>0.74115267421343844</v>
      </c>
      <c r="Y22" s="66">
        <f>'[2]6.ИЦПМЭР'!$DM69*100-100</f>
        <v>0.28971774842729303</v>
      </c>
      <c r="Z22" s="64">
        <f>'[2]6.ИЦПМЭР'!$DD70*100-100</f>
        <v>6.2587164087373424</v>
      </c>
      <c r="AA22" s="65">
        <f>'[2]6.ИЦПМЭР'!$DG70*100-100</f>
        <v>9.4882377174045871</v>
      </c>
      <c r="AB22" s="65">
        <f>'[2]6.ИЦПМЭР'!$DJ70*100-100</f>
        <v>6.5307906435936474</v>
      </c>
      <c r="AC22" s="83">
        <f>'[2]6.ИЦПМЭР'!DN66*100-100</f>
        <v>6.1560452390453833</v>
      </c>
      <c r="AF22" s="64">
        <f>'[2]6.ИЦПМЭР'!$DQ69*100-100</f>
        <v>2.6892973742580466</v>
      </c>
      <c r="AG22" s="65">
        <f>'[2]6.ИЦПМЭР'!$DT69*100-100</f>
        <v>1.2284986541104956</v>
      </c>
      <c r="AH22" s="65">
        <f>'[2]6.ИЦПМЭР'!$DW69*100-100</f>
        <v>1.2644353024213473</v>
      </c>
      <c r="AI22" s="66">
        <f>'[2]6.ИЦПМЭР'!$DZ69*100-100</f>
        <v>0.91203070886950854</v>
      </c>
      <c r="AJ22" s="64">
        <f>'[2]6.ИЦПМЭР'!$DQ70*100-100</f>
        <v>6.2217393766840843</v>
      </c>
      <c r="AK22" s="65">
        <f>'[2]6.ИЦПМЭР'!$DT70*100-100</f>
        <v>5.024664497474717</v>
      </c>
      <c r="AL22" s="65">
        <f>'[2]6.ИЦПМЭР'!$DW70*100-100</f>
        <v>5.570197092705385</v>
      </c>
      <c r="AM22" s="83">
        <f>'[2]6.ИЦПМЭР'!EA66*100-100</f>
        <v>6.2252762310476442</v>
      </c>
    </row>
    <row r="23" spans="1:41" ht="30.6" customHeight="1" thickBot="1" x14ac:dyDescent="0.2">
      <c r="A23" s="864"/>
      <c r="B23" s="7"/>
      <c r="C23" s="7"/>
      <c r="D23" s="7"/>
      <c r="E23" s="7"/>
      <c r="F23" s="7"/>
      <c r="G23" s="7"/>
      <c r="H23" s="7"/>
      <c r="I23" s="7"/>
      <c r="J23" s="8"/>
      <c r="K23" s="9"/>
      <c r="L23" s="60"/>
      <c r="M23" s="60"/>
      <c r="N23" s="60"/>
      <c r="O23" s="60"/>
      <c r="P23" s="60"/>
      <c r="Q23" s="76"/>
      <c r="R23" s="76"/>
      <c r="S23" s="865"/>
      <c r="T23" s="10"/>
      <c r="U23" s="10"/>
      <c r="V23" s="60"/>
      <c r="W23" s="60"/>
      <c r="X23" s="60"/>
      <c r="Y23" s="60"/>
      <c r="Z23" s="60"/>
      <c r="AA23" s="60"/>
      <c r="AB23" s="60"/>
      <c r="AC23" s="865"/>
      <c r="AF23" s="60"/>
      <c r="AG23" s="60"/>
      <c r="AH23" s="60"/>
      <c r="AI23" s="60"/>
      <c r="AJ23" s="60"/>
      <c r="AK23" s="60"/>
      <c r="AL23" s="60"/>
      <c r="AM23" s="865"/>
    </row>
    <row r="24" spans="1:41" ht="48.6" customHeight="1" thickBot="1" x14ac:dyDescent="0.2">
      <c r="A24" s="866"/>
      <c r="B24" s="990"/>
      <c r="C24" s="990"/>
      <c r="D24" s="990"/>
      <c r="E24" s="990"/>
      <c r="F24" s="990"/>
      <c r="G24" s="990"/>
      <c r="H24" s="990"/>
      <c r="I24" s="990"/>
      <c r="J24" s="867"/>
      <c r="K24" s="868"/>
      <c r="L24" s="991" t="s">
        <v>28</v>
      </c>
      <c r="M24" s="992"/>
      <c r="N24" s="992"/>
      <c r="O24" s="992"/>
      <c r="P24" s="992"/>
      <c r="Q24" s="992"/>
      <c r="R24" s="992"/>
      <c r="S24" s="992"/>
      <c r="T24" s="992"/>
      <c r="U24" s="993"/>
      <c r="V24" s="994" t="s">
        <v>29</v>
      </c>
      <c r="W24" s="990"/>
      <c r="X24" s="990"/>
      <c r="Y24" s="990"/>
      <c r="Z24" s="990"/>
      <c r="AA24" s="990"/>
      <c r="AB24" s="990"/>
      <c r="AC24" s="990"/>
      <c r="AD24" s="990"/>
      <c r="AE24" s="995"/>
      <c r="AF24" s="996" t="s">
        <v>29</v>
      </c>
      <c r="AG24" s="990"/>
      <c r="AH24" s="990"/>
      <c r="AI24" s="990"/>
      <c r="AJ24" s="990"/>
      <c r="AK24" s="990"/>
      <c r="AL24" s="990"/>
      <c r="AM24" s="990"/>
      <c r="AN24" s="990"/>
      <c r="AO24" s="995"/>
    </row>
    <row r="25" spans="1:41" ht="49.15" customHeight="1" x14ac:dyDescent="0.15">
      <c r="A25" s="869"/>
      <c r="B25" s="979"/>
      <c r="C25" s="979"/>
      <c r="D25" s="979"/>
      <c r="E25" s="982"/>
      <c r="F25" s="979"/>
      <c r="G25" s="979"/>
      <c r="H25" s="979"/>
      <c r="I25" s="982"/>
      <c r="J25" s="84"/>
      <c r="K25" s="85"/>
      <c r="L25" s="988" t="s">
        <v>30</v>
      </c>
      <c r="M25" s="989"/>
      <c r="N25" s="989"/>
      <c r="O25" s="989"/>
      <c r="P25" s="989"/>
      <c r="Q25" s="988" t="s">
        <v>31</v>
      </c>
      <c r="R25" s="989"/>
      <c r="S25" s="989"/>
      <c r="T25" s="989"/>
      <c r="U25" s="989"/>
      <c r="V25" s="978" t="s">
        <v>30</v>
      </c>
      <c r="W25" s="979"/>
      <c r="X25" s="979"/>
      <c r="Y25" s="979"/>
      <c r="Z25" s="979"/>
      <c r="AA25" s="978" t="s">
        <v>31</v>
      </c>
      <c r="AB25" s="979"/>
      <c r="AC25" s="979"/>
      <c r="AD25" s="979"/>
      <c r="AE25" s="980"/>
      <c r="AF25" s="981" t="s">
        <v>30</v>
      </c>
      <c r="AG25" s="979"/>
      <c r="AH25" s="979"/>
      <c r="AI25" s="979"/>
      <c r="AJ25" s="979"/>
      <c r="AK25" s="978" t="s">
        <v>31</v>
      </c>
      <c r="AL25" s="979"/>
      <c r="AM25" s="979"/>
      <c r="AN25" s="979"/>
      <c r="AO25" s="980"/>
    </row>
    <row r="26" spans="1:41" ht="29.45" customHeight="1" x14ac:dyDescent="0.15">
      <c r="A26" s="870" t="s">
        <v>32</v>
      </c>
      <c r="B26" s="86">
        <v>2015</v>
      </c>
      <c r="C26" s="87">
        <v>2016</v>
      </c>
      <c r="D26" s="86">
        <v>2017</v>
      </c>
      <c r="E26" s="86">
        <v>2018</v>
      </c>
      <c r="F26" s="86">
        <v>2015</v>
      </c>
      <c r="G26" s="87">
        <v>2016</v>
      </c>
      <c r="H26" s="86">
        <v>2017</v>
      </c>
      <c r="I26" s="86">
        <v>2018</v>
      </c>
      <c r="J26" s="88"/>
      <c r="K26" s="89"/>
      <c r="L26" s="90" t="s">
        <v>33</v>
      </c>
      <c r="M26" s="90" t="s">
        <v>34</v>
      </c>
      <c r="N26" s="90" t="s">
        <v>35</v>
      </c>
      <c r="O26" s="91" t="s">
        <v>36</v>
      </c>
      <c r="P26" s="983" t="s">
        <v>37</v>
      </c>
      <c r="Q26" s="90" t="s">
        <v>33</v>
      </c>
      <c r="R26" s="90" t="s">
        <v>34</v>
      </c>
      <c r="S26" s="90" t="s">
        <v>35</v>
      </c>
      <c r="T26" s="90" t="s">
        <v>36</v>
      </c>
      <c r="U26" s="983" t="s">
        <v>38</v>
      </c>
      <c r="V26" s="92" t="s">
        <v>39</v>
      </c>
      <c r="W26" s="92" t="s">
        <v>40</v>
      </c>
      <c r="X26" s="92" t="s">
        <v>41</v>
      </c>
      <c r="Y26" s="92" t="s">
        <v>42</v>
      </c>
      <c r="Z26" s="985" t="s">
        <v>43</v>
      </c>
      <c r="AA26" s="92" t="s">
        <v>39</v>
      </c>
      <c r="AB26" s="92" t="s">
        <v>40</v>
      </c>
      <c r="AC26" s="92" t="s">
        <v>41</v>
      </c>
      <c r="AD26" s="92" t="s">
        <v>42</v>
      </c>
      <c r="AE26" s="986" t="s">
        <v>43</v>
      </c>
      <c r="AF26" s="932" t="s">
        <v>44</v>
      </c>
      <c r="AG26" s="92" t="s">
        <v>45</v>
      </c>
      <c r="AH26" s="92" t="s">
        <v>46</v>
      </c>
      <c r="AI26" s="92" t="s">
        <v>47</v>
      </c>
      <c r="AJ26" s="985" t="s">
        <v>48</v>
      </c>
      <c r="AK26" s="92" t="s">
        <v>44</v>
      </c>
      <c r="AL26" s="92" t="s">
        <v>45</v>
      </c>
      <c r="AM26" s="92" t="s">
        <v>46</v>
      </c>
      <c r="AN26" s="92" t="s">
        <v>47</v>
      </c>
      <c r="AO26" s="986" t="s">
        <v>48</v>
      </c>
    </row>
    <row r="27" spans="1:41" ht="18" customHeight="1" x14ac:dyDescent="0.2">
      <c r="A27" s="871" t="s">
        <v>8</v>
      </c>
      <c r="B27" s="93" t="s">
        <v>49</v>
      </c>
      <c r="C27" s="974" t="s">
        <v>50</v>
      </c>
      <c r="D27" s="974"/>
      <c r="E27" s="975"/>
      <c r="F27" s="93" t="s">
        <v>49</v>
      </c>
      <c r="G27" s="974" t="s">
        <v>50</v>
      </c>
      <c r="H27" s="974"/>
      <c r="I27" s="975"/>
      <c r="J27" s="94"/>
      <c r="K27" s="95"/>
      <c r="L27" s="976" t="s">
        <v>51</v>
      </c>
      <c r="M27" s="977"/>
      <c r="N27" s="977"/>
      <c r="O27" s="977"/>
      <c r="P27" s="984"/>
      <c r="Q27" s="96" t="s">
        <v>52</v>
      </c>
      <c r="R27" s="97"/>
      <c r="S27" s="97"/>
      <c r="T27" s="97"/>
      <c r="U27" s="984"/>
      <c r="V27" s="98" t="s">
        <v>51</v>
      </c>
      <c r="W27" s="97"/>
      <c r="X27" s="97"/>
      <c r="Y27" s="97"/>
      <c r="Z27" s="984"/>
      <c r="AA27" s="98" t="s">
        <v>52</v>
      </c>
      <c r="AB27" s="97"/>
      <c r="AC27" s="97"/>
      <c r="AD27" s="97"/>
      <c r="AE27" s="987"/>
      <c r="AF27" s="933" t="s">
        <v>51</v>
      </c>
      <c r="AG27" s="97"/>
      <c r="AH27" s="97"/>
      <c r="AI27" s="97"/>
      <c r="AJ27" s="984"/>
      <c r="AK27" s="98" t="s">
        <v>52</v>
      </c>
      <c r="AL27" s="97"/>
      <c r="AM27" s="97"/>
      <c r="AN27" s="97"/>
      <c r="AO27" s="987"/>
    </row>
    <row r="28" spans="1:41" ht="51.6" customHeight="1" x14ac:dyDescent="0.15">
      <c r="A28" s="872" t="s">
        <v>53</v>
      </c>
      <c r="B28" s="99">
        <f>'[2]1.df13-18-б'!IA11*100</f>
        <v>105.34238836098282</v>
      </c>
      <c r="C28" s="100">
        <f>'[2]1.df13-18-б'!JK11*100</f>
        <v>106.53564554107253</v>
      </c>
      <c r="D28" s="100">
        <f>'[2]1.df13-18-б'!LA11*100</f>
        <v>105.17375209988219</v>
      </c>
      <c r="E28" s="101">
        <f>'[2]1.df13-18-б'!LW11*100</f>
        <v>104.36823677977965</v>
      </c>
      <c r="F28" s="99">
        <f>'[2]1.df13-18-б'!BK11*100</f>
        <v>105.37040214962899</v>
      </c>
      <c r="G28" s="99">
        <f>'[2]1.df13-18-б'!CA11*100</f>
        <v>105.77130946495028</v>
      </c>
      <c r="H28" s="99">
        <f>'[2]1.df13-18-б'!CP11*100</f>
        <v>105.33668942250584</v>
      </c>
      <c r="I28" s="101">
        <f>'[2]1.df13-18-б'!DF11*100</f>
        <v>104.36292502085358</v>
      </c>
      <c r="J28" s="102"/>
      <c r="K28" s="103"/>
      <c r="L28" s="104">
        <f>'[2]1.df13-18-б'!IB11*100</f>
        <v>102.71922501684634</v>
      </c>
      <c r="M28" s="105">
        <f>'[2]1.df13-18-б'!IC11*100</f>
        <v>102.62317967782271</v>
      </c>
      <c r="N28" s="105">
        <f>'[2]1.df13-18-б'!ID11*100</f>
        <v>107.19983375520405</v>
      </c>
      <c r="O28" s="105">
        <f>'[2]1.df13-18-б'!IE11*100</f>
        <v>108.87372044481967</v>
      </c>
      <c r="P28" s="106">
        <f t="shared" ref="P28:P34" si="0">B28</f>
        <v>105.34238836098282</v>
      </c>
      <c r="Q28" s="104">
        <f>'[2]1.df13-18-б'!HW11*100</f>
        <v>100.05951001561361</v>
      </c>
      <c r="R28" s="105">
        <f>'[2]1.df13-18-б'!HX11*100</f>
        <v>99.368875750017665</v>
      </c>
      <c r="S28" s="105">
        <f>'[2]1.df13-18-б'!HY11*100</f>
        <v>108.05821181771711</v>
      </c>
      <c r="T28" s="107">
        <f>'[2]1.df13-18-б'!HZ11*100</f>
        <v>101.33431576879101</v>
      </c>
      <c r="U28" s="106">
        <f t="shared" ref="U28:U47" si="1">F28</f>
        <v>105.37040214962899</v>
      </c>
      <c r="V28" s="104">
        <v>109.9093210485586</v>
      </c>
      <c r="W28" s="105">
        <v>107.90874228143184</v>
      </c>
      <c r="X28" s="105">
        <v>103.99683525332819</v>
      </c>
      <c r="Y28" s="105">
        <v>103.98720296376194</v>
      </c>
      <c r="Z28" s="106">
        <v>106.53564554107253</v>
      </c>
      <c r="AA28" s="104">
        <v>100.40881744903068</v>
      </c>
      <c r="AB28" s="105">
        <v>97.560155060614846</v>
      </c>
      <c r="AC28" s="105">
        <v>104.76573153827533</v>
      </c>
      <c r="AD28" s="107">
        <v>100.32171295485976</v>
      </c>
      <c r="AE28" s="873">
        <v>105.77130946495028</v>
      </c>
      <c r="AF28" s="934">
        <v>103.65047888491441</v>
      </c>
      <c r="AG28" s="105">
        <v>106.37430641926964</v>
      </c>
      <c r="AH28" s="105">
        <v>105.91804398890648</v>
      </c>
      <c r="AI28" s="105">
        <v>105.41442569119181</v>
      </c>
      <c r="AJ28" s="106">
        <v>105.17375209988219</v>
      </c>
      <c r="AK28" s="104">
        <v>101.0845174540533</v>
      </c>
      <c r="AL28" s="105">
        <v>100.12393517498484</v>
      </c>
      <c r="AM28" s="105">
        <v>104.31636863383464</v>
      </c>
      <c r="AN28" s="107">
        <v>99.844704048733846</v>
      </c>
      <c r="AO28" s="873">
        <v>105.33668942250584</v>
      </c>
    </row>
    <row r="29" spans="1:41" s="4" customFormat="1" ht="22.9" customHeight="1" x14ac:dyDescent="0.15">
      <c r="A29" s="874" t="s">
        <v>54</v>
      </c>
      <c r="B29" s="108">
        <f>'[2]1.df13-18-б'!IA12*100</f>
        <v>110.90799206293252</v>
      </c>
      <c r="C29" s="109">
        <f>'[2]1.df13-18-б'!JK12*100</f>
        <v>97.620216464171492</v>
      </c>
      <c r="D29" s="109">
        <f>'[2]1.df13-18-б'!LA12*100</f>
        <v>102.439507815054</v>
      </c>
      <c r="E29" s="110">
        <f>'[2]1.df13-18-б'!LW12*100</f>
        <v>102.54315163846468</v>
      </c>
      <c r="F29" s="108">
        <f>'[2]1.df13-18-б'!BK12*100</f>
        <v>109.45737445119188</v>
      </c>
      <c r="G29" s="108">
        <f>'[2]1.df13-18-б'!CA12*100</f>
        <v>99.191366158446357</v>
      </c>
      <c r="H29" s="108">
        <f>'[2]1.df13-18-б'!CP12*100</f>
        <v>102.37756108650393</v>
      </c>
      <c r="I29" s="110">
        <f>'[2]1.df13-18-б'!DF12*100</f>
        <v>102.58698270018894</v>
      </c>
      <c r="J29" s="111"/>
      <c r="K29" s="112"/>
      <c r="L29" s="111">
        <f>'[2]1.df13-18-б'!IB12*100</f>
        <v>112.0118092185912</v>
      </c>
      <c r="M29" s="109">
        <f>'[2]1.df13-18-б'!IC12*100</f>
        <v>110.82879625661349</v>
      </c>
      <c r="N29" s="109">
        <f>'[2]1.df13-18-б'!ID12*100</f>
        <v>109.32316824670096</v>
      </c>
      <c r="O29" s="109">
        <f>'[2]1.df13-18-б'!IE12*100</f>
        <v>111.46763116722367</v>
      </c>
      <c r="P29" s="108">
        <f t="shared" si="0"/>
        <v>110.90799206293252</v>
      </c>
      <c r="Q29" s="111">
        <f>'[2]1.df13-18-б'!HW12*100</f>
        <v>103.15340500732108</v>
      </c>
      <c r="R29" s="109">
        <f>'[2]1.df13-18-б'!HX12*100</f>
        <v>121.11994321986037</v>
      </c>
      <c r="S29" s="109">
        <f>'[2]1.df13-18-б'!HY12*100</f>
        <v>95.727312048650887</v>
      </c>
      <c r="T29" s="110">
        <f>'[2]1.df13-18-б'!HZ12*100</f>
        <v>96.923377034576987</v>
      </c>
      <c r="U29" s="108">
        <f t="shared" si="1"/>
        <v>109.45737445119188</v>
      </c>
      <c r="V29" s="111">
        <v>84.54144451785497</v>
      </c>
      <c r="W29" s="109">
        <v>102.90591408186687</v>
      </c>
      <c r="X29" s="109">
        <v>100.56129156855124</v>
      </c>
      <c r="Y29" s="109">
        <v>102.94265722620193</v>
      </c>
      <c r="Z29" s="108">
        <v>97.620216464171492</v>
      </c>
      <c r="AA29" s="111">
        <v>86.624584827941007</v>
      </c>
      <c r="AB29" s="109">
        <v>119.20459603381315</v>
      </c>
      <c r="AC29" s="109">
        <v>99.780549367757132</v>
      </c>
      <c r="AD29" s="110">
        <v>100.73025349881999</v>
      </c>
      <c r="AE29" s="875">
        <v>99.191366158446357</v>
      </c>
      <c r="AF29" s="935">
        <v>112.99227197672266</v>
      </c>
      <c r="AG29" s="109">
        <v>97.259330380948839</v>
      </c>
      <c r="AH29" s="109">
        <v>102.83375179643866</v>
      </c>
      <c r="AI29" s="109">
        <v>100.88966325439456</v>
      </c>
      <c r="AJ29" s="108">
        <v>102.439507815054</v>
      </c>
      <c r="AK29" s="111">
        <v>94.692801128594795</v>
      </c>
      <c r="AL29" s="109">
        <v>103.5343871499467</v>
      </c>
      <c r="AM29" s="109">
        <v>101.88112208395917</v>
      </c>
      <c r="AN29" s="110">
        <v>98.819124118985897</v>
      </c>
      <c r="AO29" s="875">
        <v>102.37756108650393</v>
      </c>
    </row>
    <row r="30" spans="1:41" s="124" customFormat="1" ht="33.6" customHeight="1" x14ac:dyDescent="0.15">
      <c r="A30" s="876" t="s">
        <v>55</v>
      </c>
      <c r="B30" s="113">
        <f>'[2]1.df13-18-б'!IA13*100</f>
        <v>110.75078724775945</v>
      </c>
      <c r="C30" s="114">
        <f>'[2]1.df13-18-б'!JK13*100</f>
        <v>95.350569426616886</v>
      </c>
      <c r="D30" s="114">
        <f>'[2]1.df13-18-б'!LA13*100</f>
        <v>101.90482886502683</v>
      </c>
      <c r="E30" s="115">
        <f>'[2]1.df13-18-б'!LW13*100</f>
        <v>102.24796485457009</v>
      </c>
      <c r="F30" s="113">
        <f>'[2]1.df13-18-б'!BK13*100</f>
        <v>109.08807749299363</v>
      </c>
      <c r="G30" s="113">
        <f>'[2]1.df13-18-б'!CA13*100</f>
        <v>98.015944901338287</v>
      </c>
      <c r="H30" s="113">
        <f>'[2]1.df13-18-б'!CP13*100</f>
        <v>101.48650371894918</v>
      </c>
      <c r="I30" s="115">
        <f>'[2]1.df13-18-б'!DF13*100</f>
        <v>102.19392447342011</v>
      </c>
      <c r="J30" s="116"/>
      <c r="K30" s="117"/>
      <c r="L30" s="118">
        <f>'[2]1.df13-18-б'!IB13*100</f>
        <v>111.75932928565106</v>
      </c>
      <c r="M30" s="119">
        <f>'[2]1.df13-18-б'!IC13*100</f>
        <v>110.808505553464</v>
      </c>
      <c r="N30" s="119">
        <f>'[2]1.df13-18-б'!ID13*100</f>
        <v>108.45665350259806</v>
      </c>
      <c r="O30" s="119">
        <f>'[2]1.df13-18-б'!IE13*100</f>
        <v>111.9646911224973</v>
      </c>
      <c r="P30" s="120">
        <f t="shared" si="0"/>
        <v>110.75078724775945</v>
      </c>
      <c r="Q30" s="121">
        <f>'[2]1.df13-18-б'!HW13*100</f>
        <v>101.14523960875515</v>
      </c>
      <c r="R30" s="122">
        <f>'[2]1.df13-18-б'!HX13*100</f>
        <v>125.19028538880906</v>
      </c>
      <c r="S30" s="122">
        <f>'[2]1.df13-18-б'!HY13*100</f>
        <v>95.015462548101453</v>
      </c>
      <c r="T30" s="123">
        <f>'[2]1.df13-18-б'!HZ13*100</f>
        <v>96.101542325688399</v>
      </c>
      <c r="U30" s="120">
        <f t="shared" si="1"/>
        <v>109.08807749299363</v>
      </c>
      <c r="V30" s="118">
        <v>81.327130539850231</v>
      </c>
      <c r="W30" s="119">
        <v>100.12614443428866</v>
      </c>
      <c r="X30" s="119">
        <v>97.791314781744205</v>
      </c>
      <c r="Y30" s="119">
        <v>102.96162240579419</v>
      </c>
      <c r="Z30" s="120">
        <v>95.350569426616886</v>
      </c>
      <c r="AA30" s="121">
        <v>84.650771259583351</v>
      </c>
      <c r="AB30" s="122">
        <v>121.3881526146869</v>
      </c>
      <c r="AC30" s="122">
        <v>99.754336289119777</v>
      </c>
      <c r="AD30" s="123">
        <v>100.66361154041068</v>
      </c>
      <c r="AE30" s="877">
        <v>98.015944901338287</v>
      </c>
      <c r="AF30" s="936">
        <v>114.45890929060303</v>
      </c>
      <c r="AG30" s="119">
        <v>96.146457389157703</v>
      </c>
      <c r="AH30" s="119">
        <v>102.04450160726604</v>
      </c>
      <c r="AI30" s="119">
        <v>99.942710330630575</v>
      </c>
      <c r="AJ30" s="120">
        <v>101.90482886502683</v>
      </c>
      <c r="AK30" s="121">
        <v>93.401768140349361</v>
      </c>
      <c r="AL30" s="122">
        <v>103.80015975966768</v>
      </c>
      <c r="AM30" s="122">
        <v>101.99262530743025</v>
      </c>
      <c r="AN30" s="123">
        <v>98.49213940312589</v>
      </c>
      <c r="AO30" s="877">
        <v>101.48650371894918</v>
      </c>
    </row>
    <row r="31" spans="1:41" s="4" customFormat="1" ht="28.9" hidden="1" customHeight="1" x14ac:dyDescent="0.15">
      <c r="A31" s="878" t="s">
        <v>56</v>
      </c>
      <c r="B31" s="125" t="e">
        <f>'[2]df08-12'!#REF!*100</f>
        <v>#REF!</v>
      </c>
      <c r="C31" s="126" t="e">
        <v>#REF!</v>
      </c>
      <c r="D31" s="126"/>
      <c r="E31" s="127"/>
      <c r="F31" s="125" t="e">
        <f>'[2]df08-12'!#REF!*100</f>
        <v>#REF!</v>
      </c>
      <c r="G31" s="125" t="e">
        <v>#REF!</v>
      </c>
      <c r="H31" s="125"/>
      <c r="I31" s="127"/>
      <c r="J31" s="128"/>
      <c r="K31" s="129"/>
      <c r="L31" s="128" t="e">
        <f>'[2]1.df13-18-б'!#REF!*100</f>
        <v>#REF!</v>
      </c>
      <c r="M31" s="126" t="e">
        <f>'[2]1.df13-18-б'!#REF!*100</f>
        <v>#REF!</v>
      </c>
      <c r="N31" s="126" t="e">
        <f>'[2]1.df13-18-б'!#REF!*100</f>
        <v>#REF!</v>
      </c>
      <c r="O31" s="126" t="e">
        <f>'[2]1.df13-18-б'!#REF!*100</f>
        <v>#REF!</v>
      </c>
      <c r="P31" s="125" t="e">
        <f t="shared" si="0"/>
        <v>#REF!</v>
      </c>
      <c r="Q31" s="130" t="e">
        <f>'[2]1.df13-18-б'!#REF!*100</f>
        <v>#REF!</v>
      </c>
      <c r="R31" s="131" t="e">
        <f>'[2]1.df13-18-б'!#REF!*100</f>
        <v>#REF!</v>
      </c>
      <c r="S31" s="131" t="e">
        <f>'[2]1.df13-18-б'!#REF!*100</f>
        <v>#REF!</v>
      </c>
      <c r="T31" s="132" t="e">
        <f>'[2]1.df13-18-б'!#REF!*100</f>
        <v>#REF!</v>
      </c>
      <c r="U31" s="125" t="e">
        <f t="shared" si="1"/>
        <v>#REF!</v>
      </c>
      <c r="V31" s="128" t="e">
        <v>#REF!</v>
      </c>
      <c r="W31" s="126" t="e">
        <v>#REF!</v>
      </c>
      <c r="X31" s="126" t="e">
        <v>#REF!</v>
      </c>
      <c r="Y31" s="126" t="e">
        <v>#REF!</v>
      </c>
      <c r="Z31" s="125" t="e">
        <v>#REF!</v>
      </c>
      <c r="AA31" s="130" t="e">
        <v>#REF!</v>
      </c>
      <c r="AB31" s="131" t="e">
        <v>#REF!</v>
      </c>
      <c r="AC31" s="131" t="e">
        <v>#REF!</v>
      </c>
      <c r="AD31" s="132" t="e">
        <v>#REF!</v>
      </c>
      <c r="AE31" s="879" t="e">
        <v>#REF!</v>
      </c>
      <c r="AF31" s="937" t="e">
        <v>#REF!</v>
      </c>
      <c r="AG31" s="126" t="e">
        <v>#REF!</v>
      </c>
      <c r="AH31" s="126" t="e">
        <v>#REF!</v>
      </c>
      <c r="AI31" s="126" t="e">
        <v>#REF!</v>
      </c>
      <c r="AJ31" s="125">
        <v>0</v>
      </c>
      <c r="AK31" s="130" t="e">
        <v>#REF!</v>
      </c>
      <c r="AL31" s="131" t="e">
        <v>#REF!</v>
      </c>
      <c r="AM31" s="131" t="e">
        <v>#REF!</v>
      </c>
      <c r="AN31" s="132" t="e">
        <v>#REF!</v>
      </c>
      <c r="AO31" s="879">
        <v>0</v>
      </c>
    </row>
    <row r="32" spans="1:41" s="4" customFormat="1" ht="28.15" customHeight="1" x14ac:dyDescent="0.15">
      <c r="A32" s="880" t="s">
        <v>57</v>
      </c>
      <c r="B32" s="125">
        <f>'[2]1.df13-18-б'!IA14*100</f>
        <v>110.04696318155315</v>
      </c>
      <c r="C32" s="126">
        <f>'[2]1.df13-18-б'!JK14*100</f>
        <v>95.019537693423572</v>
      </c>
      <c r="D32" s="126">
        <f>'[2]1.df13-18-б'!LA14*100</f>
        <v>101.63713242741888</v>
      </c>
      <c r="E32" s="127">
        <f>'[2]1.df13-18-б'!LW14*100</f>
        <v>102.14721337609853</v>
      </c>
      <c r="F32" s="125">
        <f>'[2]1.df13-18-б'!BK14*100</f>
        <v>108.99055425390839</v>
      </c>
      <c r="G32" s="125">
        <f>'[2]1.df13-18-б'!CA14*100</f>
        <v>97.236989512179179</v>
      </c>
      <c r="H32" s="125">
        <f>'[2]1.df13-18-б'!CP14*100</f>
        <v>101.11399034884445</v>
      </c>
      <c r="I32" s="127">
        <f>'[2]1.df13-18-б'!DF14*100</f>
        <v>101.94928353288783</v>
      </c>
      <c r="J32" s="128"/>
      <c r="K32" s="129"/>
      <c r="L32" s="128">
        <f>'[2]1.df13-18-б'!IB14*100</f>
        <v>111.24853424066055</v>
      </c>
      <c r="M32" s="126">
        <f>'[2]1.df13-18-б'!IC14*100</f>
        <v>109.69256375603065</v>
      </c>
      <c r="N32" s="126">
        <f>'[2]1.df13-18-б'!ID14*100</f>
        <v>107.2360889013265</v>
      </c>
      <c r="O32" s="126">
        <f>'[2]1.df13-18-б'!IE14*100</f>
        <v>112.05644080559745</v>
      </c>
      <c r="P32" s="125">
        <f t="shared" si="0"/>
        <v>110.04696318155315</v>
      </c>
      <c r="Q32" s="130">
        <f>'[2]1.df13-18-б'!HW14*100</f>
        <v>100.75468765479923</v>
      </c>
      <c r="R32" s="131">
        <f>'[2]1.df13-18-б'!HX14*100</f>
        <v>126.16763249568892</v>
      </c>
      <c r="S32" s="131">
        <f>'[2]1.df13-18-б'!HY14*100</f>
        <v>94.850833765538866</v>
      </c>
      <c r="T32" s="132">
        <f>'[2]1.df13-18-б'!HZ14*100</f>
        <v>95.674520306501677</v>
      </c>
      <c r="U32" s="125">
        <f t="shared" si="1"/>
        <v>108.99055425390839</v>
      </c>
      <c r="V32" s="128">
        <v>79.551391740886402</v>
      </c>
      <c r="W32" s="126">
        <v>100.62390003680169</v>
      </c>
      <c r="X32" s="126">
        <v>97.7261135125908</v>
      </c>
      <c r="Y32" s="126">
        <v>103.00757373311799</v>
      </c>
      <c r="Z32" s="125">
        <v>95.019537693423572</v>
      </c>
      <c r="AA32" s="130">
        <v>83.356310399782345</v>
      </c>
      <c r="AB32" s="131">
        <v>123.10686169493106</v>
      </c>
      <c r="AC32" s="131">
        <v>99.409336710291115</v>
      </c>
      <c r="AD32" s="132">
        <v>100.9327877564878</v>
      </c>
      <c r="AE32" s="879">
        <v>97.236989512179179</v>
      </c>
      <c r="AF32" s="937">
        <v>116.11451704720909</v>
      </c>
      <c r="AG32" s="126">
        <v>95.709844725394547</v>
      </c>
      <c r="AH32" s="126">
        <v>98.690989266084031</v>
      </c>
      <c r="AI32" s="126">
        <v>99.35133612558424</v>
      </c>
      <c r="AJ32" s="125">
        <v>101.63713242741888</v>
      </c>
      <c r="AK32" s="130">
        <v>92.730765672517862</v>
      </c>
      <c r="AL32" s="131">
        <v>104.10679550718451</v>
      </c>
      <c r="AM32" s="131">
        <v>101.86596008185546</v>
      </c>
      <c r="AN32" s="132">
        <v>97.943125395243058</v>
      </c>
      <c r="AO32" s="879">
        <v>101.11399034884445</v>
      </c>
    </row>
    <row r="33" spans="1:41" s="4" customFormat="1" ht="19.899999999999999" customHeight="1" x14ac:dyDescent="0.15">
      <c r="A33" s="880" t="s">
        <v>58</v>
      </c>
      <c r="B33" s="125">
        <f>'[2]1.df13-18-б'!IA17*100</f>
        <v>110.1646978014374</v>
      </c>
      <c r="C33" s="126">
        <f>'[2]1.df13-18-б'!JK17*100</f>
        <v>94.932879687351644</v>
      </c>
      <c r="D33" s="126">
        <f>'[2]1.df13-18-б'!LA17*100</f>
        <v>101.52915253697252</v>
      </c>
      <c r="E33" s="127">
        <f>'[2]1.df13-18-б'!LW17*100</f>
        <v>101.95244662536173</v>
      </c>
      <c r="F33" s="125">
        <f>'[2]1.df13-18-б'!BK17*100</f>
        <v>109.95595775863471</v>
      </c>
      <c r="G33" s="125">
        <f>'[2]1.df13-18-б'!CA17*100</f>
        <v>96.738717508544255</v>
      </c>
      <c r="H33" s="125">
        <f>'[2]1.df13-18-б'!CP17*100</f>
        <v>101.14475102095106</v>
      </c>
      <c r="I33" s="127">
        <f>'[2]1.df13-18-б'!DF17*100</f>
        <v>101.65252704096331</v>
      </c>
      <c r="J33" s="128"/>
      <c r="K33" s="129"/>
      <c r="L33" s="128">
        <f>'[2]1.df13-18-б'!IB17*100</f>
        <v>108.47559381308918</v>
      </c>
      <c r="M33" s="126">
        <f>'[2]1.df13-18-б'!IC17*100</f>
        <v>109.58243674433277</v>
      </c>
      <c r="N33" s="126">
        <f>'[2]1.df13-18-б'!ID17*100</f>
        <v>106.49756741861533</v>
      </c>
      <c r="O33" s="126">
        <f>'[2]1.df13-18-б'!IE17*100</f>
        <v>117.1471607802208</v>
      </c>
      <c r="P33" s="125">
        <f t="shared" si="0"/>
        <v>110.1646978014374</v>
      </c>
      <c r="Q33" s="130">
        <f>'[2]1.df13-18-б'!HW17*100</f>
        <v>101.22616900542309</v>
      </c>
      <c r="R33" s="131">
        <f>'[2]1.df13-18-б'!HX17*100</f>
        <v>134.66250016405561</v>
      </c>
      <c r="S33" s="131">
        <f>'[2]1.df13-18-б'!HY17*100</f>
        <v>89.667190432356179</v>
      </c>
      <c r="T33" s="132">
        <f>'[2]1.df13-18-б'!HZ17*100</f>
        <v>97.809661724716207</v>
      </c>
      <c r="U33" s="125">
        <f t="shared" si="1"/>
        <v>109.95595775863471</v>
      </c>
      <c r="V33" s="128">
        <v>74.432293739936</v>
      </c>
      <c r="W33" s="126">
        <v>100.6803061834955</v>
      </c>
      <c r="X33" s="126">
        <v>101.24755233109875</v>
      </c>
      <c r="Y33" s="126">
        <v>105.32928747697329</v>
      </c>
      <c r="Z33" s="125">
        <v>94.932879687351644</v>
      </c>
      <c r="AA33" s="130">
        <v>76.588639003451775</v>
      </c>
      <c r="AB33" s="131">
        <v>137.16083274150509</v>
      </c>
      <c r="AC33" s="131">
        <v>98.107018824996445</v>
      </c>
      <c r="AD33" s="132">
        <v>100.09326718156181</v>
      </c>
      <c r="AE33" s="879">
        <v>96.738717508544255</v>
      </c>
      <c r="AF33" s="937">
        <v>118.08711642309717</v>
      </c>
      <c r="AG33" s="126">
        <v>95.166242412661234</v>
      </c>
      <c r="AH33" s="126">
        <v>97.937968143223912</v>
      </c>
      <c r="AI33" s="126">
        <v>98.671650719062356</v>
      </c>
      <c r="AJ33" s="125">
        <v>101.52915253697252</v>
      </c>
      <c r="AK33" s="130">
        <v>91.652237757527217</v>
      </c>
      <c r="AL33" s="131">
        <v>104.72789738724786</v>
      </c>
      <c r="AM33" s="131">
        <v>101.55581763279777</v>
      </c>
      <c r="AN33" s="132">
        <v>97.635099932719015</v>
      </c>
      <c r="AO33" s="879">
        <v>101.14475102095106</v>
      </c>
    </row>
    <row r="34" spans="1:41" s="4" customFormat="1" ht="31.9" customHeight="1" collapsed="1" x14ac:dyDescent="0.15">
      <c r="A34" s="880" t="s">
        <v>59</v>
      </c>
      <c r="B34" s="125">
        <f>'[2]1.df13-18-б'!IA23*100</f>
        <v>120.87677885146537</v>
      </c>
      <c r="C34" s="126">
        <f>'[2]1.df13-18-б'!JK23*100</f>
        <v>98.969323555049883</v>
      </c>
      <c r="D34" s="126">
        <f>'[2]1.df13-18-б'!LA23*100</f>
        <v>102.62567493875976</v>
      </c>
      <c r="E34" s="127">
        <f>'[2]1.df13-18-б'!LW23*100</f>
        <v>103.40995049482868</v>
      </c>
      <c r="F34" s="125">
        <f>'[2]1.df13-18-б'!BK23*100</f>
        <v>115.90844386135117</v>
      </c>
      <c r="G34" s="125">
        <f>'[2]1.df13-18-б'!CA23*100</f>
        <v>105.72616457805812</v>
      </c>
      <c r="H34" s="125">
        <f>'[2]1.df13-18-б'!CP23*100</f>
        <v>102.6029970205371</v>
      </c>
      <c r="I34" s="127">
        <f>'[2]1.df13-18-б'!DF23*100</f>
        <v>103.14250657801753</v>
      </c>
      <c r="J34" s="128"/>
      <c r="K34" s="129"/>
      <c r="L34" s="128">
        <f>'[2]1.df13-18-б'!IB23*100</f>
        <v>122.42078908733282</v>
      </c>
      <c r="M34" s="126">
        <f>'[2]1.df13-18-б'!IC23*100</f>
        <v>128.43298730445736</v>
      </c>
      <c r="N34" s="126">
        <f>'[2]1.df13-18-б'!ID23*100</f>
        <v>124.41941307636802</v>
      </c>
      <c r="O34" s="126">
        <f>'[2]1.df13-18-б'!IE23*100</f>
        <v>110.90032201464959</v>
      </c>
      <c r="P34" s="125">
        <f t="shared" si="0"/>
        <v>120.87677885146537</v>
      </c>
      <c r="Q34" s="130">
        <f>'[2]1.df13-18-б'!HW23*100</f>
        <v>107.3351794646405</v>
      </c>
      <c r="R34" s="131">
        <f>'[2]1.df13-18-б'!HX23*100</f>
        <v>109.92860336522358</v>
      </c>
      <c r="S34" s="131">
        <f>'[2]1.df13-18-б'!HY23*100</f>
        <v>97.114485345502715</v>
      </c>
      <c r="T34" s="132">
        <f>'[2]1.df13-18-б'!HZ23*100</f>
        <v>100.23115019085249</v>
      </c>
      <c r="U34" s="125">
        <f t="shared" si="1"/>
        <v>115.90844386135117</v>
      </c>
      <c r="V34" s="128">
        <v>103.38413562211279</v>
      </c>
      <c r="W34" s="126">
        <v>91.852374989899175</v>
      </c>
      <c r="X34" s="126">
        <v>98.572730799611946</v>
      </c>
      <c r="Y34" s="126">
        <v>102.44775224861216</v>
      </c>
      <c r="Z34" s="125">
        <v>98.969323555049883</v>
      </c>
      <c r="AA34" s="130">
        <v>104.69836479461254</v>
      </c>
      <c r="AB34" s="131">
        <v>98.61969850955478</v>
      </c>
      <c r="AC34" s="131">
        <v>102.89051545109051</v>
      </c>
      <c r="AD34" s="132">
        <v>96.148920271203124</v>
      </c>
      <c r="AE34" s="879">
        <v>105.72616457805812</v>
      </c>
      <c r="AF34" s="937">
        <v>97.923007481769986</v>
      </c>
      <c r="AG34" s="126">
        <v>101.92159322855763</v>
      </c>
      <c r="AH34" s="126">
        <v>103.54097816267284</v>
      </c>
      <c r="AI34" s="126">
        <v>107.12041337989271</v>
      </c>
      <c r="AJ34" s="125">
        <v>102.62567493875976</v>
      </c>
      <c r="AK34" s="130">
        <v>101.30080172369045</v>
      </c>
      <c r="AL34" s="131">
        <v>100.21694465091599</v>
      </c>
      <c r="AM34" s="131">
        <v>103.46930273640417</v>
      </c>
      <c r="AN34" s="132">
        <v>105.03601570927511</v>
      </c>
      <c r="AO34" s="879">
        <v>102.6029970205371</v>
      </c>
    </row>
    <row r="35" spans="1:41" s="124" customFormat="1" ht="31.9" customHeight="1" x14ac:dyDescent="0.15">
      <c r="A35" s="881" t="s">
        <v>60</v>
      </c>
      <c r="B35" s="120"/>
      <c r="C35" s="119"/>
      <c r="D35" s="119"/>
      <c r="E35" s="133"/>
      <c r="F35" s="134">
        <f>'[2]4.уг-маз'!EF18</f>
        <v>100.19288522668894</v>
      </c>
      <c r="G35" s="134">
        <f>'[2]4.уг-маз'!ET18</f>
        <v>100.86803029815847</v>
      </c>
      <c r="H35" s="134">
        <f>'[2]4.уг-маз'!FH18</f>
        <v>104.20270476714657</v>
      </c>
      <c r="I35" s="123">
        <f>'[2]4.уг-маз'!FV18</f>
        <v>104.31611343966847</v>
      </c>
      <c r="J35" s="121"/>
      <c r="K35" s="135"/>
      <c r="L35" s="118"/>
      <c r="M35" s="119"/>
      <c r="N35" s="119"/>
      <c r="O35" s="119"/>
      <c r="P35" s="120"/>
      <c r="Q35" s="136">
        <f>'[2]4.уг-маз'!DV23*100</f>
        <v>102.41724613814702</v>
      </c>
      <c r="R35" s="137">
        <f>'[2]4.уг-маз'!DY23*100</f>
        <v>93.178576304398064</v>
      </c>
      <c r="S35" s="137">
        <f>'[2]4.уг-маз'!EB23*100</f>
        <v>98.719006163968601</v>
      </c>
      <c r="T35" s="138">
        <f>'[2]4.уг-маз'!EE23*100</f>
        <v>101.60715150509623</v>
      </c>
      <c r="U35" s="139">
        <f t="shared" si="1"/>
        <v>100.19288522668894</v>
      </c>
      <c r="V35" s="118"/>
      <c r="W35" s="119"/>
      <c r="X35" s="119"/>
      <c r="Y35" s="119"/>
      <c r="Z35" s="120"/>
      <c r="AA35" s="136">
        <v>101.33235159669731</v>
      </c>
      <c r="AB35" s="137">
        <v>97.447997180729928</v>
      </c>
      <c r="AC35" s="137">
        <v>104.33711493447197</v>
      </c>
      <c r="AD35" s="138">
        <v>102.41395256444936</v>
      </c>
      <c r="AE35" s="882">
        <v>100.86803029815847</v>
      </c>
      <c r="AF35" s="936"/>
      <c r="AG35" s="119"/>
      <c r="AH35" s="119"/>
      <c r="AI35" s="119"/>
      <c r="AJ35" s="120"/>
      <c r="AK35" s="136">
        <v>101.06583464915578</v>
      </c>
      <c r="AL35" s="137">
        <v>94.611868004400577</v>
      </c>
      <c r="AM35" s="137">
        <v>105.14172267678454</v>
      </c>
      <c r="AN35" s="138">
        <v>105.74686244370281</v>
      </c>
      <c r="AO35" s="882">
        <v>104.20270476714657</v>
      </c>
    </row>
    <row r="36" spans="1:41" s="4" customFormat="1" ht="15.6" hidden="1" customHeight="1" outlineLevel="1" x14ac:dyDescent="0.15">
      <c r="A36" s="880" t="s">
        <v>61</v>
      </c>
      <c r="B36" s="125" t="e">
        <f>'[2]df08-12'!#REF!*100</f>
        <v>#REF!</v>
      </c>
      <c r="C36" s="126" t="e">
        <v>#REF!</v>
      </c>
      <c r="D36" s="126"/>
      <c r="E36" s="127"/>
      <c r="F36" s="125"/>
      <c r="G36" s="125"/>
      <c r="H36" s="125"/>
      <c r="I36" s="127"/>
      <c r="J36" s="128"/>
      <c r="K36" s="129"/>
      <c r="L36" s="128"/>
      <c r="M36" s="126"/>
      <c r="N36" s="126"/>
      <c r="O36" s="126"/>
      <c r="P36" s="125" t="e">
        <f t="shared" ref="P36:P47" si="2">B36</f>
        <v>#REF!</v>
      </c>
      <c r="Q36" s="130"/>
      <c r="R36" s="131"/>
      <c r="S36" s="131"/>
      <c r="T36" s="132"/>
      <c r="U36" s="125">
        <f t="shared" si="1"/>
        <v>0</v>
      </c>
      <c r="V36" s="128"/>
      <c r="W36" s="126"/>
      <c r="X36" s="126"/>
      <c r="Y36" s="126"/>
      <c r="Z36" s="125" t="e">
        <f t="shared" ref="Z36" si="3">C36</f>
        <v>#REF!</v>
      </c>
      <c r="AA36" s="130"/>
      <c r="AB36" s="131"/>
      <c r="AC36" s="131"/>
      <c r="AD36" s="132"/>
      <c r="AE36" s="879">
        <f t="shared" ref="AE36" si="4">G36</f>
        <v>0</v>
      </c>
      <c r="AF36" s="937"/>
      <c r="AG36" s="126"/>
      <c r="AH36" s="126"/>
      <c r="AI36" s="126"/>
      <c r="AJ36" s="125">
        <f t="shared" ref="AJ36" si="5">D36</f>
        <v>0</v>
      </c>
      <c r="AK36" s="130"/>
      <c r="AL36" s="131"/>
      <c r="AM36" s="131"/>
      <c r="AN36" s="132"/>
      <c r="AO36" s="879">
        <f t="shared" ref="AO36" si="6">H36</f>
        <v>0</v>
      </c>
    </row>
    <row r="37" spans="1:41" s="124" customFormat="1" ht="30" customHeight="1" collapsed="1" x14ac:dyDescent="0.15">
      <c r="A37" s="876" t="s">
        <v>62</v>
      </c>
      <c r="B37" s="113">
        <f>'[2]1.df13-18-б'!IA25*100</f>
        <v>113.36482616649342</v>
      </c>
      <c r="C37" s="114">
        <f>'[2]1.df13-18-б'!JK25*100</f>
        <v>115.85508841336036</v>
      </c>
      <c r="D37" s="114">
        <f>'[2]1.df13-18-б'!LA25*100</f>
        <v>105.98616587529735</v>
      </c>
      <c r="E37" s="115">
        <f>'[2]1.df13-18-б'!LW25*100</f>
        <v>104.36863123510258</v>
      </c>
      <c r="F37" s="113">
        <f>'[2]1.df13-18-б'!BK25*100</f>
        <v>119.84724340387022</v>
      </c>
      <c r="G37" s="113">
        <f>'[2]1.df13-18-б'!CA25*100</f>
        <v>107.24769244936894</v>
      </c>
      <c r="H37" s="113">
        <f>'[2]1.df13-18-б'!CP25*100</f>
        <v>106.45733771979329</v>
      </c>
      <c r="I37" s="115">
        <f>'[2]1.df13-18-б'!DF25*100</f>
        <v>104.63585446856956</v>
      </c>
      <c r="J37" s="116"/>
      <c r="K37" s="117"/>
      <c r="L37" s="118">
        <f>'[2]1.df13-18-б'!IB25*100</f>
        <v>114.34149654459019</v>
      </c>
      <c r="M37" s="119">
        <f>'[2]1.df13-18-б'!IC25*100</f>
        <v>111.00933612931769</v>
      </c>
      <c r="N37" s="119">
        <f>'[2]1.df13-18-б'!ID25*100</f>
        <v>115.85830799112561</v>
      </c>
      <c r="O37" s="119">
        <f>'[2]1.df13-18-б'!IE25*100</f>
        <v>112.07435467447966</v>
      </c>
      <c r="P37" s="134">
        <f t="shared" si="2"/>
        <v>113.36482616649342</v>
      </c>
      <c r="Q37" s="121">
        <f>'[2]1.df13-18-б'!HW25*100</f>
        <v>119.10057104806677</v>
      </c>
      <c r="R37" s="122">
        <f>'[2]1.df13-18-б'!HX25*100</f>
        <v>94.660193325914804</v>
      </c>
      <c r="S37" s="122">
        <f>'[2]1.df13-18-б'!HY25*100</f>
        <v>102.32507612871736</v>
      </c>
      <c r="T37" s="123">
        <f>'[2]1.df13-18-б'!HZ25*100</f>
        <v>104.09389103277233</v>
      </c>
      <c r="U37" s="134">
        <f t="shared" si="1"/>
        <v>119.84724340387022</v>
      </c>
      <c r="V37" s="118">
        <v>114.78974863413556</v>
      </c>
      <c r="W37" s="119">
        <v>127.67760284998701</v>
      </c>
      <c r="X37" s="119">
        <v>119.69702009338906</v>
      </c>
      <c r="Y37" s="119">
        <v>102.80620681556634</v>
      </c>
      <c r="Z37" s="134">
        <v>115.85508841336036</v>
      </c>
      <c r="AA37" s="121">
        <v>103.50547136233874</v>
      </c>
      <c r="AB37" s="122">
        <v>101.63785805315051</v>
      </c>
      <c r="AC37" s="122">
        <v>98.691160285172813</v>
      </c>
      <c r="AD37" s="123">
        <v>100.94468065735146</v>
      </c>
      <c r="AE37" s="883">
        <v>107.24769244936894</v>
      </c>
      <c r="AF37" s="936">
        <v>103.58278186926209</v>
      </c>
      <c r="AG37" s="119">
        <v>104.97385460735862</v>
      </c>
      <c r="AH37" s="119">
        <v>107.38506382680832</v>
      </c>
      <c r="AI37" s="119">
        <v>107.66422920799896</v>
      </c>
      <c r="AJ37" s="134">
        <v>105.98616587529735</v>
      </c>
      <c r="AK37" s="121">
        <v>103.72607893076906</v>
      </c>
      <c r="AL37" s="122">
        <v>101.78088410263327</v>
      </c>
      <c r="AM37" s="122">
        <v>101.14444320260858</v>
      </c>
      <c r="AN37" s="123">
        <v>100.98639254040651</v>
      </c>
      <c r="AO37" s="883">
        <v>106.45733771979329</v>
      </c>
    </row>
    <row r="38" spans="1:41" s="4" customFormat="1" ht="21" customHeight="1" x14ac:dyDescent="0.15">
      <c r="A38" s="880" t="s">
        <v>63</v>
      </c>
      <c r="B38" s="125">
        <f>'[2]1.df13-18-б'!IA26*100</f>
        <v>114.82512456481722</v>
      </c>
      <c r="C38" s="126">
        <f>'[2]1.df13-18-б'!JK26*100</f>
        <v>111.71998831213013</v>
      </c>
      <c r="D38" s="126">
        <f>'[2]1.df13-18-б'!LA26*100</f>
        <v>106.25077643060106</v>
      </c>
      <c r="E38" s="127">
        <f>'[2]1.df13-18-б'!LW26*100</f>
        <v>104.38337381099254</v>
      </c>
      <c r="F38" s="125">
        <f>'[2]1.df13-18-б'!BK26*100</f>
        <v>122.10333777580344</v>
      </c>
      <c r="G38" s="125">
        <f>'[2]1.df13-18-б'!CA26*100</f>
        <v>105.59792948887512</v>
      </c>
      <c r="H38" s="125">
        <f>'[2]1.df13-18-б'!CP26*100</f>
        <v>106.90750840529427</v>
      </c>
      <c r="I38" s="127">
        <f>'[2]1.df13-18-б'!DF26*100</f>
        <v>104.68752261161553</v>
      </c>
      <c r="J38" s="128"/>
      <c r="K38" s="129"/>
      <c r="L38" s="130">
        <f>'[2]1.df13-18-б'!IB26*100</f>
        <v>107.11843358559304</v>
      </c>
      <c r="M38" s="131">
        <f>'[2]1.df13-18-б'!IC26*100</f>
        <v>105.98562018631463</v>
      </c>
      <c r="N38" s="131">
        <f>'[2]1.df13-18-б'!ID26*100</f>
        <v>123.1893476862513</v>
      </c>
      <c r="O38" s="131">
        <f>'[2]1.df13-18-б'!IE26*100</f>
        <v>119.97185904977339</v>
      </c>
      <c r="P38" s="125">
        <f t="shared" si="2"/>
        <v>114.82512456481722</v>
      </c>
      <c r="Q38" s="130">
        <f>'[2]1.df13-18-б'!HW26*100</f>
        <v>126.07613723082764</v>
      </c>
      <c r="R38" s="131">
        <f>'[2]1.df13-18-б'!HX26*100</f>
        <v>90.384024886901059</v>
      </c>
      <c r="S38" s="131">
        <f>'[2]1.df13-18-б'!HY26*100</f>
        <v>101.92211193146228</v>
      </c>
      <c r="T38" s="132">
        <f>'[2]1.df13-18-б'!HZ26*100</f>
        <v>104.28865508077567</v>
      </c>
      <c r="U38" s="125">
        <f t="shared" si="1"/>
        <v>122.10333777580344</v>
      </c>
      <c r="V38" s="130">
        <v>102.30583027993893</v>
      </c>
      <c r="W38" s="131">
        <v>124.3966911340362</v>
      </c>
      <c r="X38" s="131">
        <v>114.35254066555758</v>
      </c>
      <c r="Y38" s="131">
        <v>105.83509530002877</v>
      </c>
      <c r="Z38" s="125">
        <v>111.71998831213013</v>
      </c>
      <c r="AA38" s="130">
        <v>102.07407237753404</v>
      </c>
      <c r="AB38" s="131">
        <v>103.12886304271527</v>
      </c>
      <c r="AC38" s="131">
        <v>98.54748756784889</v>
      </c>
      <c r="AD38" s="132">
        <v>101.24839895578124</v>
      </c>
      <c r="AE38" s="879">
        <v>105.59792948887512</v>
      </c>
      <c r="AF38" s="938">
        <v>104.03587460731521</v>
      </c>
      <c r="AG38" s="131">
        <v>105.05103551369253</v>
      </c>
      <c r="AH38" s="131">
        <v>107.49156688808097</v>
      </c>
      <c r="AI38" s="131">
        <v>107.45886977049892</v>
      </c>
      <c r="AJ38" s="125">
        <v>106.25077643060106</v>
      </c>
      <c r="AK38" s="130">
        <v>103.66958222189626</v>
      </c>
      <c r="AL38" s="131">
        <v>101.79106409085156</v>
      </c>
      <c r="AM38" s="131">
        <v>101.03802261383363</v>
      </c>
      <c r="AN38" s="132">
        <v>101.02972718310733</v>
      </c>
      <c r="AO38" s="879">
        <v>106.90750840529427</v>
      </c>
    </row>
    <row r="39" spans="1:41" s="4" customFormat="1" ht="27" customHeight="1" x14ac:dyDescent="0.15">
      <c r="A39" s="880" t="s">
        <v>64</v>
      </c>
      <c r="B39" s="125">
        <f>'[2]1.df13-18-б'!IA27*100</f>
        <v>111.47469410163337</v>
      </c>
      <c r="C39" s="126">
        <f>'[2]1.df13-18-б'!JK27*100</f>
        <v>122.34602145897139</v>
      </c>
      <c r="D39" s="126">
        <f>'[2]1.df13-18-б'!LA27*100</f>
        <v>105.61633441361782</v>
      </c>
      <c r="E39" s="127">
        <f>'[2]1.df13-18-б'!LW27*100</f>
        <v>104.34782007989507</v>
      </c>
      <c r="F39" s="125">
        <f>'[2]1.df13-18-б'!BK27*100</f>
        <v>114.07157217874853</v>
      </c>
      <c r="G39" s="125">
        <f>'[2]1.df13-18-б'!CA27*100</f>
        <v>108.52741091655911</v>
      </c>
      <c r="H39" s="125">
        <f>'[2]1.df13-18-б'!CP27*100</f>
        <v>105.41569147562286</v>
      </c>
      <c r="I39" s="127">
        <f>'[2]1.df13-18-б'!DF27*100</f>
        <v>104.52703278613473</v>
      </c>
      <c r="J39" s="128"/>
      <c r="K39" s="129"/>
      <c r="L39" s="130">
        <f>'[2]1.df13-18-б'!IB27*100</f>
        <v>124.05187260533343</v>
      </c>
      <c r="M39" s="131">
        <f>'[2]1.df13-18-б'!IC27*100</f>
        <v>118.64801208379107</v>
      </c>
      <c r="N39" s="131">
        <f>'[2]1.df13-18-б'!ID27*100</f>
        <v>102.2765707962006</v>
      </c>
      <c r="O39" s="131">
        <f>'[2]1.df13-18-б'!IE27*100</f>
        <v>103.20110159041189</v>
      </c>
      <c r="P39" s="125">
        <f t="shared" si="2"/>
        <v>111.47469410163337</v>
      </c>
      <c r="Q39" s="130">
        <f>'[2]1.df13-18-б'!HW27*100</f>
        <v>106.96690739637936</v>
      </c>
      <c r="R39" s="131">
        <f>'[2]1.df13-18-б'!HX27*100</f>
        <v>101.31203914612993</v>
      </c>
      <c r="S39" s="131">
        <f>'[2]1.df13-18-б'!HY27*100</f>
        <v>103.10494077640871</v>
      </c>
      <c r="T39" s="132">
        <f>'[2]1.df13-18-б'!HZ27*100</f>
        <v>103.48708040929304</v>
      </c>
      <c r="U39" s="125">
        <f t="shared" si="1"/>
        <v>114.07157217874853</v>
      </c>
      <c r="V39" s="130">
        <v>130.42733404556753</v>
      </c>
      <c r="W39" s="131">
        <v>131.79330947614929</v>
      </c>
      <c r="X39" s="131">
        <v>130.22543675216588</v>
      </c>
      <c r="Y39" s="131">
        <v>97.737463698232403</v>
      </c>
      <c r="Z39" s="125">
        <v>122.34602145897139</v>
      </c>
      <c r="AA39" s="130">
        <v>105.37472691300822</v>
      </c>
      <c r="AB39" s="131">
        <v>98.617857656656255</v>
      </c>
      <c r="AC39" s="131">
        <v>99.159724555232216</v>
      </c>
      <c r="AD39" s="132">
        <v>100.11861266943347</v>
      </c>
      <c r="AE39" s="879">
        <v>108.52741091655911</v>
      </c>
      <c r="AF39" s="938">
        <v>103.16472261840224</v>
      </c>
      <c r="AG39" s="131">
        <v>104.87585101520702</v>
      </c>
      <c r="AH39" s="131">
        <v>107.19958807019754</v>
      </c>
      <c r="AI39" s="131">
        <v>108.03403246764312</v>
      </c>
      <c r="AJ39" s="125">
        <v>105.61633441361782</v>
      </c>
      <c r="AK39" s="130">
        <v>103.81484837891209</v>
      </c>
      <c r="AL39" s="131">
        <v>101.75737361379171</v>
      </c>
      <c r="AM39" s="131">
        <v>101.356809242328</v>
      </c>
      <c r="AN39" s="132">
        <v>100.89793856914986</v>
      </c>
      <c r="AO39" s="879">
        <v>105.41569147562286</v>
      </c>
    </row>
    <row r="40" spans="1:41" s="4" customFormat="1" ht="20.45" customHeight="1" x14ac:dyDescent="0.15">
      <c r="A40" s="874" t="s">
        <v>65</v>
      </c>
      <c r="B40" s="108">
        <f>'[2]1.df13-18-б'!IA28*100</f>
        <v>116.60470188752114</v>
      </c>
      <c r="C40" s="109">
        <f>'[2]1.df13-18-б'!JK28*100</f>
        <v>104.80642046603752</v>
      </c>
      <c r="D40" s="109">
        <f>'[2]1.df13-18-б'!LA28*100</f>
        <v>104.12127652495464</v>
      </c>
      <c r="E40" s="110">
        <f>'[2]1.df13-18-б'!LW28*100</f>
        <v>105.093093692811</v>
      </c>
      <c r="F40" s="108">
        <f>'[2]1.df13-18-б'!BK28*100</f>
        <v>114.13343276430609</v>
      </c>
      <c r="G40" s="108">
        <f>'[2]1.df13-18-б'!CA28*100</f>
        <v>103.88165900766413</v>
      </c>
      <c r="H40" s="108">
        <f>'[2]1.df13-18-б'!CP28*100</f>
        <v>104.5066162530093</v>
      </c>
      <c r="I40" s="110">
        <f>'[2]1.df13-18-б'!DF28*100</f>
        <v>103.90137266384684</v>
      </c>
      <c r="J40" s="111"/>
      <c r="K40" s="112"/>
      <c r="L40" s="111">
        <f>'[2]1.df13-18-б'!IB28*100</f>
        <v>119.94934335835524</v>
      </c>
      <c r="M40" s="109">
        <f>'[2]1.df13-18-б'!IC28*100</f>
        <v>119.7917554310948</v>
      </c>
      <c r="N40" s="109">
        <f>'[2]1.df13-18-б'!ID28*100</f>
        <v>119.2878337980782</v>
      </c>
      <c r="O40" s="109">
        <f>'[2]1.df13-18-б'!IE28*100</f>
        <v>109.29750241049771</v>
      </c>
      <c r="P40" s="108">
        <f t="shared" si="2"/>
        <v>116.60470188752114</v>
      </c>
      <c r="Q40" s="111">
        <f>'[2]1.df13-18-б'!HW28*100</f>
        <v>106.15719994721525</v>
      </c>
      <c r="R40" s="109">
        <f>'[2]1.df13-18-б'!HX28*100</f>
        <v>103.75267934315981</v>
      </c>
      <c r="S40" s="109">
        <f>'[2]1.df13-18-б'!HY28*100</f>
        <v>102.40860601985298</v>
      </c>
      <c r="T40" s="110">
        <f>'[2]1.df13-18-б'!HZ28*100</f>
        <v>99.279029346182256</v>
      </c>
      <c r="U40" s="108">
        <f t="shared" si="1"/>
        <v>114.13343276430609</v>
      </c>
      <c r="V40" s="111">
        <v>102.48679503258087</v>
      </c>
      <c r="W40" s="109">
        <v>104.42541997115022</v>
      </c>
      <c r="X40" s="109">
        <v>105.09315214525313</v>
      </c>
      <c r="Y40" s="109">
        <v>104.52621383949443</v>
      </c>
      <c r="Z40" s="108">
        <v>104.80642046603752</v>
      </c>
      <c r="AA40" s="111">
        <v>98.838855702342272</v>
      </c>
      <c r="AB40" s="109">
        <v>103.15430545180445</v>
      </c>
      <c r="AC40" s="109">
        <v>102.01214529483613</v>
      </c>
      <c r="AD40" s="110">
        <v>100.34682557815148</v>
      </c>
      <c r="AE40" s="875">
        <v>103.88165900766413</v>
      </c>
      <c r="AF40" s="935">
        <v>104.06093537747356</v>
      </c>
      <c r="AG40" s="109">
        <v>103.80496156100901</v>
      </c>
      <c r="AH40" s="109">
        <v>105.10576266190373</v>
      </c>
      <c r="AI40" s="109">
        <v>105.1840376850496</v>
      </c>
      <c r="AJ40" s="108">
        <v>104.12127652495464</v>
      </c>
      <c r="AK40" s="111">
        <v>99.008007552043892</v>
      </c>
      <c r="AL40" s="109">
        <v>102.49308100260038</v>
      </c>
      <c r="AM40" s="109">
        <v>102.14095606168306</v>
      </c>
      <c r="AN40" s="110">
        <v>101.8624457621596</v>
      </c>
      <c r="AO40" s="875">
        <v>104.5066162530093</v>
      </c>
    </row>
    <row r="41" spans="1:41" s="4" customFormat="1" ht="20.45" customHeight="1" x14ac:dyDescent="0.15">
      <c r="A41" s="880" t="s">
        <v>66</v>
      </c>
      <c r="B41" s="125">
        <f>'[2]1.df13-18-б'!IA18*100</f>
        <v>101.83244358035066</v>
      </c>
      <c r="C41" s="126">
        <f>'[2]1.df13-18-б'!JK18*100</f>
        <v>98.16388242594401</v>
      </c>
      <c r="D41" s="126">
        <f>'[2]1.df13-18-б'!LA18*100</f>
        <v>100.54810284983897</v>
      </c>
      <c r="E41" s="127">
        <f>'[2]1.df13-18-б'!LW18*100</f>
        <v>101.60423179207754</v>
      </c>
      <c r="F41" s="125">
        <f>'[2]1.df13-18-б'!BK18*100</f>
        <v>104.33542828240259</v>
      </c>
      <c r="G41" s="125">
        <f>'[2]1.df13-18-б'!CA18*100</f>
        <v>91.985274984553669</v>
      </c>
      <c r="H41" s="125">
        <f>'[2]1.df13-18-б'!CP18*100</f>
        <v>100.739749382341</v>
      </c>
      <c r="I41" s="127">
        <f>'[2]1.df13-18-б'!DF18*100</f>
        <v>101.50168073617485</v>
      </c>
      <c r="J41" s="128"/>
      <c r="K41" s="129"/>
      <c r="L41" s="128">
        <f>'[2]1.df13-18-б'!IB18*100</f>
        <v>101.40065253449957</v>
      </c>
      <c r="M41" s="126">
        <f>'[2]1.df13-18-б'!IC18*100</f>
        <v>104.18392453566679</v>
      </c>
      <c r="N41" s="126">
        <f>'[2]1.df13-18-б'!ID18*100</f>
        <v>101.18501656317811</v>
      </c>
      <c r="O41" s="126">
        <f>'[2]1.df13-18-б'!IE18*100</f>
        <v>100.61488947853847</v>
      </c>
      <c r="P41" s="125">
        <f t="shared" si="2"/>
        <v>101.83244358035066</v>
      </c>
      <c r="Q41" s="130">
        <f>'[2]1.df13-18-б'!HW18*100</f>
        <v>94.303829906724914</v>
      </c>
      <c r="R41" s="131">
        <f>'[2]1.df13-18-б'!HX18*100</f>
        <v>110.7502213693719</v>
      </c>
      <c r="S41" s="131">
        <f>'[2]1.df13-18-б'!HY18*100</f>
        <v>104.21082365877882</v>
      </c>
      <c r="T41" s="132">
        <f>'[2]1.df13-18-б'!HZ18*100</f>
        <v>92.833992821323818</v>
      </c>
      <c r="U41" s="125">
        <f t="shared" si="1"/>
        <v>104.33542828240259</v>
      </c>
      <c r="V41" s="128">
        <v>91.930539845387685</v>
      </c>
      <c r="W41" s="126">
        <v>101.46860555942278</v>
      </c>
      <c r="X41" s="126">
        <v>100.46772088490599</v>
      </c>
      <c r="Y41" s="126">
        <v>98.270463169685044</v>
      </c>
      <c r="Z41" s="125">
        <v>98.16388242594401</v>
      </c>
      <c r="AA41" s="130">
        <v>87.952523040282742</v>
      </c>
      <c r="AB41" s="131">
        <v>105.92083034820357</v>
      </c>
      <c r="AC41" s="131">
        <v>102.49219784638561</v>
      </c>
      <c r="AD41" s="132">
        <v>99.926307434740153</v>
      </c>
      <c r="AE41" s="879">
        <v>91.985274984553669</v>
      </c>
      <c r="AF41" s="937">
        <v>101.53311159559688</v>
      </c>
      <c r="AG41" s="126">
        <v>97.029543866925977</v>
      </c>
      <c r="AH41" s="126">
        <v>101.40171815148169</v>
      </c>
      <c r="AI41" s="126">
        <v>102.35309227513621</v>
      </c>
      <c r="AJ41" s="125">
        <v>100.54810284983897</v>
      </c>
      <c r="AK41" s="130">
        <v>91.563857261702211</v>
      </c>
      <c r="AL41" s="131">
        <v>104.61523560400126</v>
      </c>
      <c r="AM41" s="131">
        <v>105.45260595160306</v>
      </c>
      <c r="AN41" s="132">
        <v>103.36748066160395</v>
      </c>
      <c r="AO41" s="879">
        <v>100.739749382341</v>
      </c>
    </row>
    <row r="42" spans="1:41" s="4" customFormat="1" ht="42.6" customHeight="1" x14ac:dyDescent="0.15">
      <c r="A42" s="874" t="s">
        <v>67</v>
      </c>
      <c r="B42" s="125">
        <f>'[2]1.df13-18-б'!IA29*100</f>
        <v>124.89774372748512</v>
      </c>
      <c r="C42" s="126">
        <f>'[2]1.df13-18-б'!JK29*100</f>
        <v>101.99203708029209</v>
      </c>
      <c r="D42" s="126">
        <f>'[2]1.df13-18-б'!LA29*100</f>
        <v>104.2451613318005</v>
      </c>
      <c r="E42" s="127">
        <f>'[2]1.df13-18-б'!LW29*100</f>
        <v>104.51144218731162</v>
      </c>
      <c r="F42" s="125">
        <f>'[2]1.df13-18-б'!BK29*100</f>
        <v>127.6167287168614</v>
      </c>
      <c r="G42" s="125">
        <f>'[2]1.df13-18-б'!CA29*100</f>
        <v>108.50916424319776</v>
      </c>
      <c r="H42" s="125">
        <f>'[2]1.df13-18-б'!CP29*100</f>
        <v>107.54949036169693</v>
      </c>
      <c r="I42" s="127">
        <f>'[2]1.df13-18-б'!DF29*100</f>
        <v>104.94276634150428</v>
      </c>
      <c r="J42" s="128"/>
      <c r="K42" s="129"/>
      <c r="L42" s="128">
        <f>'[2]1.df13-18-б'!IB29*100</f>
        <v>145.45290979618227</v>
      </c>
      <c r="M42" s="126">
        <f>'[2]1.df13-18-б'!IC29*100</f>
        <v>129.95659032611087</v>
      </c>
      <c r="N42" s="126">
        <f>'[2]1.df13-18-б'!ID29*100</f>
        <v>122.07606223181884</v>
      </c>
      <c r="O42" s="126">
        <f>'[2]1.df13-18-б'!IE29*100</f>
        <v>107.5231521910553</v>
      </c>
      <c r="P42" s="125">
        <f t="shared" si="2"/>
        <v>124.89774372748512</v>
      </c>
      <c r="Q42" s="130">
        <f>'[2]1.df13-18-б'!HW29*100</f>
        <v>119.88665671601109</v>
      </c>
      <c r="R42" s="131">
        <f>'[2]1.df13-18-б'!HX29*100</f>
        <v>99.746336537346735</v>
      </c>
      <c r="S42" s="131">
        <f>'[2]1.df13-18-б'!HY29*100</f>
        <v>99.151731900865371</v>
      </c>
      <c r="T42" s="132">
        <f>'[2]1.df13-18-б'!HZ29*100</f>
        <v>100.30966691787953</v>
      </c>
      <c r="U42" s="125">
        <f t="shared" si="1"/>
        <v>127.6167287168614</v>
      </c>
      <c r="V42" s="128">
        <v>90.188011362601145</v>
      </c>
      <c r="W42" s="126">
        <v>104.45154306848951</v>
      </c>
      <c r="X42" s="126">
        <v>108.58378304272055</v>
      </c>
      <c r="Y42" s="126">
        <v>105.02692976810953</v>
      </c>
      <c r="Z42" s="125">
        <v>101.99203708029209</v>
      </c>
      <c r="AA42" s="130">
        <v>100.6164069848043</v>
      </c>
      <c r="AB42" s="131">
        <v>108.16383198651467</v>
      </c>
      <c r="AC42" s="131">
        <v>104.39466062112297</v>
      </c>
      <c r="AD42" s="132">
        <v>98.667870500214349</v>
      </c>
      <c r="AE42" s="879">
        <v>108.50916424319776</v>
      </c>
      <c r="AF42" s="937">
        <v>102.6384648043025</v>
      </c>
      <c r="AG42" s="126">
        <v>103.51529655490364</v>
      </c>
      <c r="AH42" s="126">
        <v>104.18698000277251</v>
      </c>
      <c r="AI42" s="126">
        <v>106.45259073703386</v>
      </c>
      <c r="AJ42" s="125">
        <v>104.2451613318005</v>
      </c>
      <c r="AK42" s="130">
        <v>102.1080233065929</v>
      </c>
      <c r="AL42" s="131">
        <v>101.71374400346214</v>
      </c>
      <c r="AM42" s="131">
        <v>101.16164328941734</v>
      </c>
      <c r="AN42" s="132">
        <v>101.33399201575087</v>
      </c>
      <c r="AO42" s="879">
        <v>107.54949036169693</v>
      </c>
    </row>
    <row r="43" spans="1:41" ht="35.450000000000003" customHeight="1" x14ac:dyDescent="0.15">
      <c r="A43" s="872" t="s">
        <v>68</v>
      </c>
      <c r="B43" s="125">
        <f>'[2]1.df13-18-б'!IA31*100</f>
        <v>116.59816556781695</v>
      </c>
      <c r="C43" s="126">
        <f>'[2]1.df13-18-б'!JK31*100</f>
        <v>104.23646810064216</v>
      </c>
      <c r="D43" s="126">
        <f>'[2]1.df13-18-б'!LA31*100</f>
        <v>104.52737042156839</v>
      </c>
      <c r="E43" s="127">
        <f>'[2]1.df13-18-б'!LW31*100</f>
        <v>104.54992282368603</v>
      </c>
      <c r="F43" s="125">
        <f>'[2]1.df13-18-б'!BK31*100</f>
        <v>119.95745061929813</v>
      </c>
      <c r="G43" s="125">
        <f>'[2]1.df13-18-б'!CA31*100</f>
        <v>109.58855501804973</v>
      </c>
      <c r="H43" s="125">
        <f>'[2]1.df13-18-б'!CP31*100</f>
        <v>108.01630224927283</v>
      </c>
      <c r="I43" s="127">
        <f>'[2]1.df13-18-б'!DF31*100</f>
        <v>104.36861023291222</v>
      </c>
      <c r="J43" s="140"/>
      <c r="K43" s="103"/>
      <c r="L43" s="128">
        <f>'[2]1.df13-18-б'!IB31*100</f>
        <v>129.31854998369388</v>
      </c>
      <c r="M43" s="126">
        <f>'[2]1.df13-18-б'!IC31*100</f>
        <v>123.3776206007811</v>
      </c>
      <c r="N43" s="126">
        <f>'[2]1.df13-18-б'!ID31*100</f>
        <v>115.68265029876261</v>
      </c>
      <c r="O43" s="126">
        <f>'[2]1.df13-18-б'!IE31*100</f>
        <v>100.69373327631004</v>
      </c>
      <c r="P43" s="125">
        <f t="shared" si="2"/>
        <v>116.59816556781695</v>
      </c>
      <c r="Q43" s="130">
        <f>'[2]1.df13-18-б'!HW31*100</f>
        <v>113.06675274576537</v>
      </c>
      <c r="R43" s="131">
        <f>'[2]1.df13-18-б'!HX31*100</f>
        <v>102.78785984199584</v>
      </c>
      <c r="S43" s="131">
        <f>'[2]1.df13-18-б'!HY31*100</f>
        <v>98.849998551619962</v>
      </c>
      <c r="T43" s="132">
        <f>'[2]1.df13-18-б'!HZ31*100</f>
        <v>99.595064394084346</v>
      </c>
      <c r="U43" s="125">
        <f t="shared" si="1"/>
        <v>119.95745061929813</v>
      </c>
      <c r="V43" s="128">
        <v>91.750757591003861</v>
      </c>
      <c r="W43" s="126">
        <v>105.76303163126148</v>
      </c>
      <c r="X43" s="126">
        <v>112.86368109604257</v>
      </c>
      <c r="Y43" s="126">
        <v>106.83437984294702</v>
      </c>
      <c r="Z43" s="125">
        <v>104.23646810064216</v>
      </c>
      <c r="AA43" s="130">
        <v>97.327489770015987</v>
      </c>
      <c r="AB43" s="131">
        <v>113.3458720588574</v>
      </c>
      <c r="AC43" s="131">
        <v>105.79090648823484</v>
      </c>
      <c r="AD43" s="132">
        <v>98.438625769746452</v>
      </c>
      <c r="AE43" s="879">
        <v>109.58855501804973</v>
      </c>
      <c r="AF43" s="937">
        <v>107.13099717024068</v>
      </c>
      <c r="AG43" s="126">
        <v>102.39300790978254</v>
      </c>
      <c r="AH43" s="126">
        <v>103.84506225697952</v>
      </c>
      <c r="AI43" s="126">
        <v>105.16618265626146</v>
      </c>
      <c r="AJ43" s="125">
        <v>104.52737042156839</v>
      </c>
      <c r="AK43" s="130">
        <v>101.92674841521405</v>
      </c>
      <c r="AL43" s="131">
        <v>101.22613482185572</v>
      </c>
      <c r="AM43" s="131">
        <v>100.32189949768787</v>
      </c>
      <c r="AN43" s="132">
        <v>100.82959530732347</v>
      </c>
      <c r="AO43" s="879">
        <v>108.01630224927283</v>
      </c>
    </row>
    <row r="44" spans="1:41" s="147" customFormat="1" ht="27" customHeight="1" x14ac:dyDescent="0.15">
      <c r="A44" s="884" t="s">
        <v>69</v>
      </c>
      <c r="B44" s="141">
        <f>'[2]1.df13-18-б'!IA36*100</f>
        <v>133.18482996086786</v>
      </c>
      <c r="C44" s="142">
        <f>'[2]1.df13-18-б'!JK36*100</f>
        <v>96.942495830795366</v>
      </c>
      <c r="D44" s="142">
        <f>'[2]1.df13-18-б'!LA36*100</f>
        <v>103.05277118127788</v>
      </c>
      <c r="E44" s="143">
        <f>'[2]1.df13-18-б'!LW36*100</f>
        <v>103.93069285214425</v>
      </c>
      <c r="F44" s="141">
        <f>'[2]1.df13-18-б'!BK36*100</f>
        <v>154.50272681971063</v>
      </c>
      <c r="G44" s="141">
        <f>'[2]1.df13-18-б'!CA36*100</f>
        <v>106.22296290795288</v>
      </c>
      <c r="H44" s="141">
        <f>'[2]1.df13-18-б'!CP36*100</f>
        <v>104.81161949106419</v>
      </c>
      <c r="I44" s="143">
        <f>'[2]1.df13-18-б'!DF36*100</f>
        <v>105.53093723977658</v>
      </c>
      <c r="J44" s="144"/>
      <c r="K44" s="145"/>
      <c r="L44" s="128">
        <f>'[2]1.df13-18-б'!IB36*100</f>
        <v>189.34239567247252</v>
      </c>
      <c r="M44" s="126">
        <f>'[2]1.df13-18-б'!IC36*100</f>
        <v>138.28850344506844</v>
      </c>
      <c r="N44" s="126">
        <f>'[2]1.df13-18-б'!ID36*100</f>
        <v>131.55984771954257</v>
      </c>
      <c r="O44" s="126">
        <f>'[2]1.df13-18-б'!IE36*100</f>
        <v>95.755897151815489</v>
      </c>
      <c r="P44" s="146">
        <f t="shared" si="2"/>
        <v>133.18482996086786</v>
      </c>
      <c r="Q44" s="130">
        <f>'[2]1.df13-18-б'!HW36*100</f>
        <v>141.97756033952916</v>
      </c>
      <c r="R44" s="131">
        <f>'[2]1.df13-18-б'!HX36*100</f>
        <v>91.052913072456448</v>
      </c>
      <c r="S44" s="131">
        <f>'[2]1.df13-18-б'!HY36*100</f>
        <v>99.767578675166234</v>
      </c>
      <c r="T44" s="132">
        <f>'[2]1.df13-18-б'!HZ36*100</f>
        <v>103.05672044128119</v>
      </c>
      <c r="U44" s="146">
        <f t="shared" si="1"/>
        <v>154.50272681971063</v>
      </c>
      <c r="V44" s="128">
        <v>84.803224095296073</v>
      </c>
      <c r="W44" s="126">
        <v>102.27478331635199</v>
      </c>
      <c r="X44" s="126">
        <v>99.924894946687616</v>
      </c>
      <c r="Y44" s="126">
        <v>103.18549065588691</v>
      </c>
      <c r="Z44" s="146">
        <v>96.942495830795366</v>
      </c>
      <c r="AA44" s="130">
        <v>110.45658409346338</v>
      </c>
      <c r="AB44" s="131">
        <v>95.192661899207394</v>
      </c>
      <c r="AC44" s="131">
        <v>100.46244298782905</v>
      </c>
      <c r="AD44" s="132">
        <v>99.245665107277077</v>
      </c>
      <c r="AE44" s="885">
        <v>106.22296290795288</v>
      </c>
      <c r="AF44" s="937">
        <v>95.220811224240023</v>
      </c>
      <c r="AG44" s="126">
        <v>103.46384435224954</v>
      </c>
      <c r="AH44" s="126">
        <v>105.09570261832934</v>
      </c>
      <c r="AI44" s="126">
        <v>108.2856071612478</v>
      </c>
      <c r="AJ44" s="146">
        <v>103.05277118127788</v>
      </c>
      <c r="AK44" s="130">
        <v>103.09500591763414</v>
      </c>
      <c r="AL44" s="131">
        <v>102.21005697432113</v>
      </c>
      <c r="AM44" s="131">
        <v>102.47921394000056</v>
      </c>
      <c r="AN44" s="132">
        <v>101.41931451877196</v>
      </c>
      <c r="AO44" s="885">
        <v>104.81161949106419</v>
      </c>
    </row>
    <row r="45" spans="1:41" ht="30.75" customHeight="1" x14ac:dyDescent="0.15">
      <c r="A45" s="872" t="s">
        <v>70</v>
      </c>
      <c r="B45" s="125">
        <f>'[2]1.df13-18-б'!IA37*100</f>
        <v>125.7040110966734</v>
      </c>
      <c r="C45" s="126">
        <f>'[2]1.df13-18-б'!JK37*100</f>
        <v>105.99673874827656</v>
      </c>
      <c r="D45" s="126">
        <f>'[2]1.df13-18-б'!LA37*100</f>
        <v>105.52045126012413</v>
      </c>
      <c r="E45" s="127">
        <f>'[2]1.df13-18-б'!LW37*100</f>
        <v>105.29429488493219</v>
      </c>
      <c r="F45" s="125">
        <f>'[2]1.df13-18-б'!BK37*100</f>
        <v>112.7308814334188</v>
      </c>
      <c r="G45" s="125">
        <f>'[2]1.df13-18-б'!CA37*100</f>
        <v>103.31193336337338</v>
      </c>
      <c r="H45" s="125">
        <f>'[2]1.df13-18-б'!CP37*100</f>
        <v>106.38773972109202</v>
      </c>
      <c r="I45" s="127">
        <f>'[2]1.df13-18-б'!DF37*100</f>
        <v>105.76791134771601</v>
      </c>
      <c r="J45" s="140"/>
      <c r="K45" s="103"/>
      <c r="L45" s="128">
        <f>'[2]1.df13-18-б'!IB37*100</f>
        <v>116.61707951977208</v>
      </c>
      <c r="M45" s="126">
        <f>'[2]1.df13-18-б'!IC37*100</f>
        <v>127.5672575177409</v>
      </c>
      <c r="N45" s="126">
        <f>'[2]1.df13-18-б'!ID37*100</f>
        <v>121.4522682711829</v>
      </c>
      <c r="O45" s="126">
        <f>'[2]1.df13-18-б'!IE37*100</f>
        <v>135.39600927517952</v>
      </c>
      <c r="P45" s="125">
        <f t="shared" si="2"/>
        <v>125.7040110966734</v>
      </c>
      <c r="Q45" s="130">
        <f>'[2]1.df13-18-б'!HW37*100</f>
        <v>108.33099715271675</v>
      </c>
      <c r="R45" s="131">
        <f>'[2]1.df13-18-б'!HX37*100</f>
        <v>103.02394652389385</v>
      </c>
      <c r="S45" s="131">
        <f>'[2]1.df13-18-б'!HY37*100</f>
        <v>99.692706314776629</v>
      </c>
      <c r="T45" s="132">
        <f>'[2]1.df13-18-б'!HZ37*100</f>
        <v>100.56947542432522</v>
      </c>
      <c r="U45" s="125">
        <f t="shared" si="1"/>
        <v>112.7308814334188</v>
      </c>
      <c r="V45" s="128">
        <v>101.63758360782768</v>
      </c>
      <c r="W45" s="126">
        <v>106.587122576832</v>
      </c>
      <c r="X45" s="126">
        <v>111.22511463080133</v>
      </c>
      <c r="Y45" s="126">
        <v>103.31588850200264</v>
      </c>
      <c r="Z45" s="125">
        <v>105.99673874827656</v>
      </c>
      <c r="AA45" s="130">
        <v>99.998038212111979</v>
      </c>
      <c r="AB45" s="131">
        <v>100.69840635402423</v>
      </c>
      <c r="AC45" s="131">
        <v>103.84872229829705</v>
      </c>
      <c r="AD45" s="132">
        <v>99.295324430910739</v>
      </c>
      <c r="AE45" s="879">
        <v>103.31193336337338</v>
      </c>
      <c r="AF45" s="937">
        <v>103.00240949530064</v>
      </c>
      <c r="AG45" s="126">
        <v>106.75800912865638</v>
      </c>
      <c r="AH45" s="126">
        <v>104.86849447432192</v>
      </c>
      <c r="AI45" s="126">
        <v>107.06681454783002</v>
      </c>
      <c r="AJ45" s="125">
        <v>105.52045126012413</v>
      </c>
      <c r="AK45" s="130">
        <v>101.22056431605348</v>
      </c>
      <c r="AL45" s="131">
        <v>102.48757425186793</v>
      </c>
      <c r="AM45" s="131">
        <v>101.80667783983559</v>
      </c>
      <c r="AN45" s="132">
        <v>102.8162435797633</v>
      </c>
      <c r="AO45" s="879">
        <v>106.38773972109202</v>
      </c>
    </row>
    <row r="46" spans="1:41" ht="45.6" customHeight="1" x14ac:dyDescent="0.15">
      <c r="A46" s="886" t="s">
        <v>71</v>
      </c>
      <c r="B46" s="125">
        <f>'[2]1.df13-18-б'!IA38*100</f>
        <v>118.18553146212413</v>
      </c>
      <c r="C46" s="126">
        <f>'[2]1.df13-18-б'!JK38*100</f>
        <v>101.97544866750394</v>
      </c>
      <c r="D46" s="126">
        <f>'[2]1.df13-18-б'!LA38*100</f>
        <v>102.34715560617964</v>
      </c>
      <c r="E46" s="127">
        <f>'[2]1.df13-18-б'!LW38*100</f>
        <v>102.9543851044463</v>
      </c>
      <c r="F46" s="125">
        <f>'[2]1.df13-18-б'!BK38*100</f>
        <v>117.33623846175027</v>
      </c>
      <c r="G46" s="125">
        <f>'[2]1.df13-18-б'!CA38*100</f>
        <v>105.03988622368723</v>
      </c>
      <c r="H46" s="125">
        <f>'[2]1.df13-18-б'!CP38*100</f>
        <v>102.12647139118414</v>
      </c>
      <c r="I46" s="127">
        <f>'[2]1.df13-18-б'!DF38*100</f>
        <v>102.81714973199006</v>
      </c>
      <c r="J46" s="140"/>
      <c r="K46" s="103"/>
      <c r="L46" s="128">
        <f>'[2]1.df13-18-б'!IB38*100</f>
        <v>122.3104056691883</v>
      </c>
      <c r="M46" s="126">
        <f>'[2]1.df13-18-б'!IC38*100</f>
        <v>120.20461045571795</v>
      </c>
      <c r="N46" s="126">
        <f>'[2]1.df13-18-б'!ID38*100</f>
        <v>122.01893314296201</v>
      </c>
      <c r="O46" s="126">
        <f>'[2]1.df13-18-б'!IE38*100</f>
        <v>109.93772151663983</v>
      </c>
      <c r="P46" s="125">
        <f t="shared" si="2"/>
        <v>118.18553146212413</v>
      </c>
      <c r="Q46" s="130">
        <f>'[2]1.df13-18-б'!HW38*100</f>
        <v>108.61524707138682</v>
      </c>
      <c r="R46" s="131">
        <f>'[2]1.df13-18-б'!HX38*100</f>
        <v>102.80989775205873</v>
      </c>
      <c r="S46" s="131">
        <f>'[2]1.df13-18-б'!HY38*100</f>
        <v>103.71773268848423</v>
      </c>
      <c r="T46" s="132">
        <f>'[2]1.df13-18-б'!HZ38*100</f>
        <v>103.13959460051282</v>
      </c>
      <c r="U46" s="125">
        <f t="shared" si="1"/>
        <v>117.33623846175027</v>
      </c>
      <c r="V46" s="128">
        <v>105.08257722374803</v>
      </c>
      <c r="W46" s="126">
        <v>104.1503935996646</v>
      </c>
      <c r="X46" s="126">
        <v>100.21038506379385</v>
      </c>
      <c r="Y46" s="126">
        <v>99.016963877007726</v>
      </c>
      <c r="Z46" s="125">
        <v>101.97544866750394</v>
      </c>
      <c r="AA46" s="130">
        <v>101.37281782130958</v>
      </c>
      <c r="AB46" s="131">
        <v>99.40662939867525</v>
      </c>
      <c r="AC46" s="131">
        <v>98.502044769069002</v>
      </c>
      <c r="AD46" s="132">
        <v>99.914176386239035</v>
      </c>
      <c r="AE46" s="879">
        <v>105.03988622368723</v>
      </c>
      <c r="AF46" s="937">
        <v>97.555764513569798</v>
      </c>
      <c r="AG46" s="126">
        <v>102.22704019253487</v>
      </c>
      <c r="AH46" s="126">
        <v>104.11250526235843</v>
      </c>
      <c r="AI46" s="126">
        <v>105.06539723906749</v>
      </c>
      <c r="AJ46" s="125">
        <v>102.34715560617964</v>
      </c>
      <c r="AK46" s="130">
        <v>100.98292729990656</v>
      </c>
      <c r="AL46" s="131">
        <v>102.38197747689559</v>
      </c>
      <c r="AM46" s="131">
        <v>100.10207659095207</v>
      </c>
      <c r="AN46" s="132">
        <v>101.09989914393573</v>
      </c>
      <c r="AO46" s="879">
        <v>102.12647139118414</v>
      </c>
    </row>
    <row r="47" spans="1:41" ht="39.75" customHeight="1" x14ac:dyDescent="0.15">
      <c r="A47" s="886" t="s">
        <v>72</v>
      </c>
      <c r="B47" s="125">
        <f>'[2]1.df13-18-б'!IA42*100</f>
        <v>112.15662278360585</v>
      </c>
      <c r="C47" s="126">
        <f>'[2]1.df13-18-б'!JK42*100</f>
        <v>108.21316886904637</v>
      </c>
      <c r="D47" s="126">
        <f>'[2]1.df13-18-б'!LA42*100</f>
        <v>106.80484916832343</v>
      </c>
      <c r="E47" s="127">
        <f>'[2]1.df13-18-б'!LW42*100</f>
        <v>105.73280415985442</v>
      </c>
      <c r="F47" s="125">
        <f>'[2]1.df13-18-б'!BK42*100</f>
        <v>113.8417156228906</v>
      </c>
      <c r="G47" s="125">
        <f>'[2]1.df13-18-б'!CA42*100</f>
        <v>109.32016874813868</v>
      </c>
      <c r="H47" s="125">
        <f>'[2]1.df13-18-б'!CP42*100</f>
        <v>106.45917077854148</v>
      </c>
      <c r="I47" s="127">
        <f>'[2]1.df13-18-б'!DF42*100</f>
        <v>105.73846716445941</v>
      </c>
      <c r="J47" s="140"/>
      <c r="K47" s="103"/>
      <c r="L47" s="128">
        <f>'[2]1.df13-18-б'!IB42*100</f>
        <v>115.18102386142013</v>
      </c>
      <c r="M47" s="126">
        <f>'[2]1.df13-18-б'!IC42*100</f>
        <v>120.73058676970822</v>
      </c>
      <c r="N47" s="126">
        <f>'[2]1.df13-18-б'!ID42*100</f>
        <v>113.72696536734441</v>
      </c>
      <c r="O47" s="126">
        <f>'[2]1.df13-18-б'!IE42*100</f>
        <v>104.53767730315826</v>
      </c>
      <c r="P47" s="125">
        <f t="shared" si="2"/>
        <v>112.15662278360585</v>
      </c>
      <c r="Q47" s="130">
        <f>'[2]1.df13-18-б'!HW42*100</f>
        <v>106.381432256203</v>
      </c>
      <c r="R47" s="131">
        <f>'[2]1.df13-18-б'!HX42*100</f>
        <v>102.51837273782532</v>
      </c>
      <c r="S47" s="131">
        <f>'[2]1.df13-18-б'!HY42*100</f>
        <v>104.32313900222485</v>
      </c>
      <c r="T47" s="132">
        <f>'[2]1.df13-18-б'!HZ42*100</f>
        <v>101.69663862573786</v>
      </c>
      <c r="U47" s="125">
        <f t="shared" si="1"/>
        <v>113.8417156228906</v>
      </c>
      <c r="V47" s="128">
        <v>107.56622408486258</v>
      </c>
      <c r="W47" s="126">
        <v>112.65931318147157</v>
      </c>
      <c r="X47" s="126">
        <v>111.81133633172777</v>
      </c>
      <c r="Y47" s="126">
        <v>103.04586907688073</v>
      </c>
      <c r="Z47" s="125">
        <v>108.21316886904637</v>
      </c>
      <c r="AA47" s="130">
        <v>102.4039010324846</v>
      </c>
      <c r="AB47" s="131">
        <v>102.32679901449266</v>
      </c>
      <c r="AC47" s="131">
        <v>101.25000370055773</v>
      </c>
      <c r="AD47" s="132">
        <v>100.92861131956717</v>
      </c>
      <c r="AE47" s="879">
        <v>109.32016874813868</v>
      </c>
      <c r="AF47" s="937">
        <v>105.91821708347678</v>
      </c>
      <c r="AG47" s="126">
        <v>106.31000972287725</v>
      </c>
      <c r="AH47" s="126">
        <v>107.07232201028634</v>
      </c>
      <c r="AI47" s="126">
        <v>107.45231482926927</v>
      </c>
      <c r="AJ47" s="125">
        <v>106.80484916832343</v>
      </c>
      <c r="AK47" s="130">
        <v>101.90040819625028</v>
      </c>
      <c r="AL47" s="131">
        <v>102.01061655005523</v>
      </c>
      <c r="AM47" s="131">
        <v>101.2238190305462</v>
      </c>
      <c r="AN47" s="132">
        <v>101.55144927716462</v>
      </c>
      <c r="AO47" s="879">
        <v>106.45917077854148</v>
      </c>
    </row>
    <row r="48" spans="1:41" ht="28.9" hidden="1" customHeight="1" x14ac:dyDescent="0.15">
      <c r="A48" s="872" t="s">
        <v>73</v>
      </c>
      <c r="B48" s="125"/>
      <c r="C48" s="126"/>
      <c r="D48" s="126"/>
      <c r="E48" s="127"/>
      <c r="F48" s="125"/>
      <c r="G48" s="125"/>
      <c r="H48" s="125"/>
      <c r="I48" s="127"/>
      <c r="J48" s="140"/>
      <c r="K48" s="103"/>
      <c r="L48" s="128"/>
      <c r="M48" s="126"/>
      <c r="N48" s="126"/>
      <c r="O48" s="126"/>
      <c r="P48" s="125"/>
      <c r="Q48" s="130"/>
      <c r="R48" s="131"/>
      <c r="S48" s="131"/>
      <c r="T48" s="132"/>
      <c r="U48" s="125"/>
      <c r="V48" s="128"/>
      <c r="W48" s="126"/>
      <c r="X48" s="126"/>
      <c r="Y48" s="126"/>
      <c r="Z48" s="125"/>
      <c r="AA48" s="130"/>
      <c r="AB48" s="131"/>
      <c r="AC48" s="131"/>
      <c r="AD48" s="132"/>
      <c r="AE48" s="879"/>
      <c r="AF48" s="937"/>
      <c r="AG48" s="126"/>
      <c r="AH48" s="126"/>
      <c r="AI48" s="126"/>
      <c r="AJ48" s="125">
        <v>0</v>
      </c>
      <c r="AK48" s="130"/>
      <c r="AL48" s="131"/>
      <c r="AM48" s="131"/>
      <c r="AN48" s="132"/>
      <c r="AO48" s="879">
        <v>0</v>
      </c>
    </row>
    <row r="49" spans="1:41" ht="15.6" hidden="1" customHeight="1" x14ac:dyDescent="0.15">
      <c r="A49" s="880" t="s">
        <v>74</v>
      </c>
      <c r="B49" s="125"/>
      <c r="C49" s="126"/>
      <c r="D49" s="126"/>
      <c r="E49" s="127"/>
      <c r="F49" s="125"/>
      <c r="G49" s="125"/>
      <c r="H49" s="125"/>
      <c r="I49" s="127"/>
      <c r="J49" s="140"/>
      <c r="K49" s="103"/>
      <c r="L49" s="128"/>
      <c r="M49" s="126"/>
      <c r="N49" s="126"/>
      <c r="O49" s="126"/>
      <c r="P49" s="125"/>
      <c r="Q49" s="130"/>
      <c r="R49" s="131"/>
      <c r="S49" s="131"/>
      <c r="T49" s="132"/>
      <c r="U49" s="125"/>
      <c r="V49" s="128"/>
      <c r="W49" s="126"/>
      <c r="X49" s="126"/>
      <c r="Y49" s="126"/>
      <c r="Z49" s="125"/>
      <c r="AA49" s="130"/>
      <c r="AB49" s="131"/>
      <c r="AC49" s="131"/>
      <c r="AD49" s="132"/>
      <c r="AE49" s="879"/>
      <c r="AF49" s="937"/>
      <c r="AG49" s="126"/>
      <c r="AH49" s="126"/>
      <c r="AI49" s="126"/>
      <c r="AJ49" s="125">
        <v>0</v>
      </c>
      <c r="AK49" s="130"/>
      <c r="AL49" s="131"/>
      <c r="AM49" s="131"/>
      <c r="AN49" s="132"/>
      <c r="AO49" s="879">
        <v>0</v>
      </c>
    </row>
    <row r="50" spans="1:41" ht="27" customHeight="1" x14ac:dyDescent="0.15">
      <c r="A50" s="874" t="s">
        <v>75</v>
      </c>
      <c r="B50" s="125">
        <f>'[2]1.df13-18-б'!IA49*100</f>
        <v>116.63594635939987</v>
      </c>
      <c r="C50" s="126">
        <f>'[2]1.df13-18-б'!JK49*100</f>
        <v>107.04840562737321</v>
      </c>
      <c r="D50" s="126">
        <f>'[2]1.df13-18-б'!LA49*100</f>
        <v>103.76741124349844</v>
      </c>
      <c r="E50" s="127">
        <f>'[2]1.df13-18-б'!LW49*100</f>
        <v>103.54152904837986</v>
      </c>
      <c r="F50" s="125">
        <f>'[2]1.df13-18-б'!BK49*100</f>
        <v>109.34828622231882</v>
      </c>
      <c r="G50" s="125">
        <f>'[2]1.df13-18-б'!CA49*100</f>
        <v>104.39064848094246</v>
      </c>
      <c r="H50" s="125">
        <f>'[2]1.df13-18-б'!CP49*100</f>
        <v>104.15743726982831</v>
      </c>
      <c r="I50" s="127">
        <f>'[2]1.df13-18-б'!DF49*100</f>
        <v>103.5480657693922</v>
      </c>
      <c r="J50" s="140"/>
      <c r="K50" s="103"/>
      <c r="L50" s="128">
        <f>'[2]1.df13-18-б'!IB49*100</f>
        <v>123.28555609970499</v>
      </c>
      <c r="M50" s="126">
        <f>'[2]1.df13-18-б'!IC49*100</f>
        <v>114.92895865939423</v>
      </c>
      <c r="N50" s="126">
        <f>'[2]1.df13-18-б'!ID49*100</f>
        <v>118.96291173166939</v>
      </c>
      <c r="O50" s="126">
        <f>'[2]1.df13-18-б'!IE49*100</f>
        <v>110.22738525941429</v>
      </c>
      <c r="P50" s="125">
        <f t="shared" ref="P50:P55" si="7">B50</f>
        <v>116.63594635939987</v>
      </c>
      <c r="Q50" s="130">
        <f>'[2]1.df13-18-б'!HW49*100</f>
        <v>105.54266482245467</v>
      </c>
      <c r="R50" s="131">
        <f>'[2]1.df13-18-б'!HX49*100</f>
        <v>103.65037830925621</v>
      </c>
      <c r="S50" s="131">
        <f>'[2]1.df13-18-б'!HY49*100</f>
        <v>100.10890303797429</v>
      </c>
      <c r="T50" s="132">
        <f>'[2]1.df13-18-б'!HZ49*100</f>
        <v>100.55104873599427</v>
      </c>
      <c r="U50" s="125">
        <f>F50</f>
        <v>109.34828622231882</v>
      </c>
      <c r="V50" s="128">
        <v>110.13174993545915</v>
      </c>
      <c r="W50" s="126">
        <v>111.60110270215071</v>
      </c>
      <c r="X50" s="126">
        <v>104.8685540210457</v>
      </c>
      <c r="Y50" s="126">
        <v>102.11229023297376</v>
      </c>
      <c r="Z50" s="125">
        <v>107.04840562737321</v>
      </c>
      <c r="AA50" s="130">
        <v>100.66314333938887</v>
      </c>
      <c r="AB50" s="131">
        <v>101.9796370052876</v>
      </c>
      <c r="AC50" s="131">
        <v>101.06816619126329</v>
      </c>
      <c r="AD50" s="132">
        <v>101.10279924921264</v>
      </c>
      <c r="AE50" s="879">
        <v>104.39064848094246</v>
      </c>
      <c r="AF50" s="937">
        <v>100.8557678354763</v>
      </c>
      <c r="AG50" s="126">
        <v>104.445662830324</v>
      </c>
      <c r="AH50" s="126">
        <v>105.03650879968988</v>
      </c>
      <c r="AI50" s="126">
        <v>104.47616866477152</v>
      </c>
      <c r="AJ50" s="148">
        <v>103.76741124349844</v>
      </c>
      <c r="AK50" s="130">
        <v>101.1727625631494</v>
      </c>
      <c r="AL50" s="131">
        <v>100.93911799556051</v>
      </c>
      <c r="AM50" s="131">
        <v>100.50318551843212</v>
      </c>
      <c r="AN50" s="132">
        <v>100.48313521334549</v>
      </c>
      <c r="AO50" s="879">
        <v>104.15743726982831</v>
      </c>
    </row>
    <row r="51" spans="1:41" ht="25.9" customHeight="1" x14ac:dyDescent="0.15">
      <c r="A51" s="880" t="s">
        <v>76</v>
      </c>
      <c r="B51" s="125">
        <f>'[2]1.df13-18-б'!IA50*100</f>
        <v>132.90858619317609</v>
      </c>
      <c r="C51" s="126">
        <f>'[2]1.df13-18-б'!JK50*100</f>
        <v>111.30115337178037</v>
      </c>
      <c r="D51" s="126">
        <f>'[2]1.df13-18-б'!LA50*100</f>
        <v>103.7484673944314</v>
      </c>
      <c r="E51" s="127">
        <f>'[2]1.df13-18-б'!LW50*100</f>
        <v>103.980456706574</v>
      </c>
      <c r="F51" s="125">
        <f>'[2]1.df13-18-б'!BK50*100</f>
        <v>122.80340168139465</v>
      </c>
      <c r="G51" s="125">
        <f>'[2]1.df13-18-б'!CA50*100</f>
        <v>112.22756908195201</v>
      </c>
      <c r="H51" s="125">
        <f>'[2]1.df13-18-б'!CP50*100</f>
        <v>103.97971454455916</v>
      </c>
      <c r="I51" s="127">
        <f>'[2]1.df13-18-б'!DF50*100</f>
        <v>104.08624332641378</v>
      </c>
      <c r="J51" s="140"/>
      <c r="K51" s="103"/>
      <c r="L51" s="128">
        <f>'[2]1.df13-18-б'!IB50*100</f>
        <v>172.45687953424527</v>
      </c>
      <c r="M51" s="126">
        <f>'[2]1.df13-18-б'!IC50*100</f>
        <v>150.98481100139273</v>
      </c>
      <c r="N51" s="126">
        <f>'[2]1.df13-18-б'!ID50*100</f>
        <v>139.1554684618531</v>
      </c>
      <c r="O51" s="126">
        <f>'[2]1.df13-18-б'!IE50*100</f>
        <v>99.780945106714185</v>
      </c>
      <c r="P51" s="125">
        <f t="shared" si="7"/>
        <v>132.90858619317609</v>
      </c>
      <c r="Q51" s="130">
        <f>'[2]1.df13-18-б'!HW50*100</f>
        <v>109.7603401632864</v>
      </c>
      <c r="R51" s="131">
        <f>'[2]1.df13-18-б'!HX50*100</f>
        <v>108.93709738270245</v>
      </c>
      <c r="S51" s="131">
        <f>'[2]1.df13-18-б'!HY50*100</f>
        <v>104.60638375921387</v>
      </c>
      <c r="T51" s="132">
        <f>'[2]1.df13-18-б'!HZ50*100</f>
        <v>104.5894615161141</v>
      </c>
      <c r="U51" s="125">
        <f>F51</f>
        <v>122.80340168139465</v>
      </c>
      <c r="V51" s="128">
        <v>116.05184750109726</v>
      </c>
      <c r="W51" s="126">
        <v>122.41281782514186</v>
      </c>
      <c r="X51" s="126">
        <v>104.40251225479808</v>
      </c>
      <c r="Y51" s="126">
        <v>104.53914217632069</v>
      </c>
      <c r="Z51" s="125">
        <v>111.30115337178037</v>
      </c>
      <c r="AA51" s="130">
        <v>103.33871560460402</v>
      </c>
      <c r="AB51" s="131">
        <v>101.02570588951203</v>
      </c>
      <c r="AC51" s="131">
        <v>99.354736313875961</v>
      </c>
      <c r="AD51" s="132">
        <v>101.04442347472667</v>
      </c>
      <c r="AE51" s="879">
        <v>112.22756908195201</v>
      </c>
      <c r="AF51" s="937">
        <v>100.24638947512057</v>
      </c>
      <c r="AG51" s="126">
        <v>102.76607499268952</v>
      </c>
      <c r="AH51" s="126">
        <v>105.81863704959491</v>
      </c>
      <c r="AI51" s="126">
        <v>105.92473370824602</v>
      </c>
      <c r="AJ51" s="148">
        <v>103.7484673944314</v>
      </c>
      <c r="AK51" s="130">
        <v>101.03670500239998</v>
      </c>
      <c r="AL51" s="131">
        <v>100.82536360006702</v>
      </c>
      <c r="AM51" s="131">
        <v>102.38023213721156</v>
      </c>
      <c r="AN51" s="132">
        <v>101.42052578041036</v>
      </c>
      <c r="AO51" s="879">
        <v>103.97971454455916</v>
      </c>
    </row>
    <row r="52" spans="1:41" ht="33" customHeight="1" x14ac:dyDescent="0.15">
      <c r="A52" s="886" t="s">
        <v>77</v>
      </c>
      <c r="B52" s="125">
        <f>'[2]1.df13-18-б'!IA52*100</f>
        <v>103.96399067222153</v>
      </c>
      <c r="C52" s="126">
        <f>'[2]1.df13-18-б'!JK52*100</f>
        <v>109.41153590616521</v>
      </c>
      <c r="D52" s="126">
        <f>'[2]1.df13-18-б'!LA52*100</f>
        <v>105.17708140732729</v>
      </c>
      <c r="E52" s="127">
        <f>'[2]1.df13-18-б'!LW52*100</f>
        <v>105.53314432612896</v>
      </c>
      <c r="F52" s="125">
        <f>'[2]1.df13-18-б'!BK52*100</f>
        <v>104.75426480882855</v>
      </c>
      <c r="G52" s="125">
        <f>'[2]1.df13-18-б'!CA52*100</f>
        <v>104.3709844375188</v>
      </c>
      <c r="H52" s="125">
        <f>'[2]1.df13-18-б'!CP52*100</f>
        <v>105.05852677952529</v>
      </c>
      <c r="I52" s="127">
        <f>'[2]1.df13-18-б'!DF52*100</f>
        <v>105.33128081474797</v>
      </c>
      <c r="J52" s="140"/>
      <c r="K52" s="103"/>
      <c r="L52" s="128">
        <f>'[2]1.df13-18-б'!IB52*100</f>
        <v>101.26004396875513</v>
      </c>
      <c r="M52" s="126">
        <f>'[2]1.df13-18-б'!IC52*100</f>
        <v>102.33824378505001</v>
      </c>
      <c r="N52" s="126">
        <f>'[2]1.df13-18-б'!ID52*100</f>
        <v>106.66604170319457</v>
      </c>
      <c r="O52" s="126">
        <f>'[2]1.df13-18-б'!IE52*100</f>
        <v>104.85881976533229</v>
      </c>
      <c r="P52" s="125">
        <f t="shared" si="7"/>
        <v>103.96399067222153</v>
      </c>
      <c r="Q52" s="130">
        <f>'[2]1.df13-18-б'!HW52*100</f>
        <v>102.59114632164265</v>
      </c>
      <c r="R52" s="131">
        <f>'[2]1.df13-18-б'!HX52*100</f>
        <v>101.7627136315124</v>
      </c>
      <c r="S52" s="131">
        <f>'[2]1.df13-18-б'!HY52*100</f>
        <v>99.773025576403938</v>
      </c>
      <c r="T52" s="132">
        <f>'[2]1.df13-18-б'!HZ52*100</f>
        <v>100.1466579147269</v>
      </c>
      <c r="U52" s="125">
        <f>F52</f>
        <v>104.75426480882855</v>
      </c>
      <c r="V52" s="128">
        <v>109.40564065236811</v>
      </c>
      <c r="W52" s="126">
        <v>113.44618990200992</v>
      </c>
      <c r="X52" s="126">
        <v>108.4392455184733</v>
      </c>
      <c r="Y52" s="126">
        <v>106.34414321629255</v>
      </c>
      <c r="Z52" s="125">
        <v>109.41153590616521</v>
      </c>
      <c r="AA52" s="130">
        <v>100.99241066290334</v>
      </c>
      <c r="AB52" s="131">
        <v>101.7762708732651</v>
      </c>
      <c r="AC52" s="131">
        <v>102.70566483020033</v>
      </c>
      <c r="AD52" s="132">
        <v>100.73581525174032</v>
      </c>
      <c r="AE52" s="879">
        <v>104.3709844375188</v>
      </c>
      <c r="AF52" s="937">
        <v>105.49887210910089</v>
      </c>
      <c r="AG52" s="126">
        <v>105.82832323096505</v>
      </c>
      <c r="AH52" s="126">
        <v>105.06318520172415</v>
      </c>
      <c r="AI52" s="126">
        <v>104.3210738027141</v>
      </c>
      <c r="AJ52" s="125">
        <v>105.17708140732729</v>
      </c>
      <c r="AK52" s="130">
        <v>100.69314325068194</v>
      </c>
      <c r="AL52" s="131">
        <v>101.07823542015046</v>
      </c>
      <c r="AM52" s="131">
        <v>101.86124235677735</v>
      </c>
      <c r="AN52" s="132">
        <v>100.81646716086522</v>
      </c>
      <c r="AO52" s="879">
        <v>105.05852677952529</v>
      </c>
    </row>
    <row r="53" spans="1:41" ht="30.75" customHeight="1" x14ac:dyDescent="0.15">
      <c r="A53" s="886" t="s">
        <v>78</v>
      </c>
      <c r="B53" s="125">
        <f>'[2]1.df13-18-б'!IA53*100</f>
        <v>120.69049755303671</v>
      </c>
      <c r="C53" s="126">
        <f>'[2]1.df13-18-б'!JK53*100</f>
        <v>102.82950099762387</v>
      </c>
      <c r="D53" s="126">
        <f>'[2]1.df13-18-б'!LA53*100</f>
        <v>104.13212531170271</v>
      </c>
      <c r="E53" s="127">
        <f>'[2]1.df13-18-б'!LW53*100</f>
        <v>104.15532275033539</v>
      </c>
      <c r="F53" s="125">
        <f>'[2]1.df13-18-б'!BK53*100</f>
        <v>114.51664217623177</v>
      </c>
      <c r="G53" s="125">
        <f>'[2]1.df13-18-б'!CA53*100</f>
        <v>110.31330973424156</v>
      </c>
      <c r="H53" s="125">
        <f>'[2]1.df13-18-б'!CP53*100</f>
        <v>104.50940367175924</v>
      </c>
      <c r="I53" s="127">
        <f>'[2]1.df13-18-б'!DF53*100</f>
        <v>104.19455180529857</v>
      </c>
      <c r="J53" s="140"/>
      <c r="K53" s="103"/>
      <c r="L53" s="128">
        <f>'[2]1.df13-18-б'!IB53*100</f>
        <v>126.0998596997317</v>
      </c>
      <c r="M53" s="126">
        <f>'[2]1.df13-18-б'!IC53*100</f>
        <v>127.06409720570284</v>
      </c>
      <c r="N53" s="126">
        <f>'[2]1.df13-18-б'!ID53*100</f>
        <v>118.60482550773814</v>
      </c>
      <c r="O53" s="126">
        <f>'[2]1.df13-18-б'!IE53*100</f>
        <v>112.3438094221912</v>
      </c>
      <c r="P53" s="125">
        <f t="shared" si="7"/>
        <v>120.69049755303671</v>
      </c>
      <c r="Q53" s="130">
        <f>'[2]1.df13-18-б'!HW53*100</f>
        <v>107.35135676247911</v>
      </c>
      <c r="R53" s="131">
        <f>'[2]1.df13-18-б'!HX53*100</f>
        <v>103.80054910742761</v>
      </c>
      <c r="S53" s="131">
        <f>'[2]1.df13-18-б'!HY53*100</f>
        <v>101.94413898512609</v>
      </c>
      <c r="T53" s="132">
        <f>'[2]1.df13-18-б'!HZ53*100</f>
        <v>102.27116926049766</v>
      </c>
      <c r="U53" s="125">
        <f>F53</f>
        <v>114.51664217623177</v>
      </c>
      <c r="V53" s="128">
        <v>108.11170932769755</v>
      </c>
      <c r="W53" s="126">
        <v>98.149107573115487</v>
      </c>
      <c r="X53" s="126">
        <v>100.41000874455</v>
      </c>
      <c r="Y53" s="126">
        <v>107.607789269259</v>
      </c>
      <c r="Z53" s="125">
        <v>102.82950099762387</v>
      </c>
      <c r="AA53" s="130">
        <v>104.26697150291812</v>
      </c>
      <c r="AB53" s="131">
        <v>102.13435422321548</v>
      </c>
      <c r="AC53" s="131">
        <v>100.99194288709667</v>
      </c>
      <c r="AD53" s="132">
        <v>100.05490300331496</v>
      </c>
      <c r="AE53" s="879">
        <v>110.31330973424156</v>
      </c>
      <c r="AF53" s="937">
        <v>104.04277056495562</v>
      </c>
      <c r="AG53" s="126">
        <v>103.3007396802943</v>
      </c>
      <c r="AH53" s="126">
        <v>103.71571946882514</v>
      </c>
      <c r="AI53" s="126">
        <v>105.77679993716831</v>
      </c>
      <c r="AJ53" s="125">
        <v>104.13212531170271</v>
      </c>
      <c r="AK53" s="130">
        <v>101.01466256710303</v>
      </c>
      <c r="AL53" s="131">
        <v>101.69124020913007</v>
      </c>
      <c r="AM53" s="131">
        <v>101.37727452938496</v>
      </c>
      <c r="AN53" s="132">
        <v>101.57383537772679</v>
      </c>
      <c r="AO53" s="879">
        <v>104.50940367175924</v>
      </c>
    </row>
    <row r="54" spans="1:41" ht="30" customHeight="1" x14ac:dyDescent="0.15">
      <c r="A54" s="886" t="s">
        <v>79</v>
      </c>
      <c r="B54" s="125">
        <f>'[2]1.df13-18-б'!IA56*100</f>
        <v>119.23016595736394</v>
      </c>
      <c r="C54" s="126">
        <f>'[2]1.df13-18-б'!JK56*100</f>
        <v>107.45891145910616</v>
      </c>
      <c r="D54" s="126">
        <f>'[2]1.df13-18-б'!LA56*100</f>
        <v>105.57937056925559</v>
      </c>
      <c r="E54" s="127">
        <f>'[2]1.df13-18-б'!LW56*100</f>
        <v>104.26302499799591</v>
      </c>
      <c r="F54" s="125">
        <f>'[2]1.df13-18-б'!BK56*100</f>
        <v>118.57214265562665</v>
      </c>
      <c r="G54" s="125">
        <f>'[2]1.df13-18-б'!CA56*100</f>
        <v>106.99189224125021</v>
      </c>
      <c r="H54" s="125">
        <f>'[2]1.df13-18-б'!CP56*100</f>
        <v>105.6291311064555</v>
      </c>
      <c r="I54" s="127">
        <f>'[2]1.df13-18-б'!DF56*100</f>
        <v>104.26015893762262</v>
      </c>
      <c r="J54" s="140"/>
      <c r="K54" s="103"/>
      <c r="L54" s="128">
        <f>'[2]1.df13-18-б'!IB56*100</f>
        <v>122.34959228189142</v>
      </c>
      <c r="M54" s="126">
        <f>'[2]1.df13-18-б'!IC56*100</f>
        <v>120.74363511165723</v>
      </c>
      <c r="N54" s="126">
        <f>'[2]1.df13-18-б'!ID56*100</f>
        <v>119.36294108283943</v>
      </c>
      <c r="O54" s="126">
        <f>'[2]1.df13-18-б'!IE56*100</f>
        <v>115.79975837719607</v>
      </c>
      <c r="P54" s="125">
        <f t="shared" si="7"/>
        <v>119.23016595736394</v>
      </c>
      <c r="Q54" s="130">
        <f>'[2]1.df13-18-б'!HW56*100</f>
        <v>109.65462945779822</v>
      </c>
      <c r="R54" s="131">
        <f>'[2]1.df13-18-б'!HX56*100</f>
        <v>102.10880486683294</v>
      </c>
      <c r="S54" s="131">
        <f>'[2]1.df13-18-б'!HY56*100</f>
        <v>100.87046958178047</v>
      </c>
      <c r="T54" s="132">
        <f>'[2]1.df13-18-б'!HZ56*100</f>
        <v>102.42805691869965</v>
      </c>
      <c r="U54" s="125">
        <f>F54</f>
        <v>118.57214265562665</v>
      </c>
      <c r="V54" s="128">
        <v>109.65203684747071</v>
      </c>
      <c r="W54" s="126">
        <v>107.90248656177441</v>
      </c>
      <c r="X54" s="126">
        <v>107.012678627166</v>
      </c>
      <c r="Y54" s="126">
        <v>105.90519660591873</v>
      </c>
      <c r="Z54" s="125">
        <v>107.45891145910616</v>
      </c>
      <c r="AA54" s="130">
        <v>101.88911406405998</v>
      </c>
      <c r="AB54" s="131">
        <v>101.03425391501391</v>
      </c>
      <c r="AC54" s="131">
        <v>102.24583010409222</v>
      </c>
      <c r="AD54" s="132">
        <v>101.02198606741597</v>
      </c>
      <c r="AE54" s="879">
        <v>106.99189224125021</v>
      </c>
      <c r="AF54" s="937">
        <v>106.29140786891449</v>
      </c>
      <c r="AG54" s="126">
        <v>106.57301743791901</v>
      </c>
      <c r="AH54" s="126">
        <v>104.76165004637113</v>
      </c>
      <c r="AI54" s="126">
        <v>104.93940792099619</v>
      </c>
      <c r="AJ54" s="125">
        <v>105.57937056925559</v>
      </c>
      <c r="AK54" s="130">
        <v>101.85163690316001</v>
      </c>
      <c r="AL54" s="131">
        <v>101.30193512528436</v>
      </c>
      <c r="AM54" s="131">
        <v>100.50800971554798</v>
      </c>
      <c r="AN54" s="132">
        <v>101.19339854064255</v>
      </c>
      <c r="AO54" s="879">
        <v>105.6291311064555</v>
      </c>
    </row>
    <row r="55" spans="1:41" s="26" customFormat="1" ht="18" hidden="1" customHeight="1" x14ac:dyDescent="0.15">
      <c r="A55" s="887" t="s">
        <v>80</v>
      </c>
      <c r="B55" s="149">
        <f>'[2]1.df13-18-б'!IA63*100</f>
        <v>147.18861806488212</v>
      </c>
      <c r="C55" s="150">
        <f>'[2]1.df13-18-б'!JK63*100</f>
        <v>100.54098640892961</v>
      </c>
      <c r="D55" s="150">
        <f>'[2]1.df13-18-б'!LA63*100</f>
        <v>103.58170374088962</v>
      </c>
      <c r="E55" s="151">
        <f>'[2]1.df13-18-б'!LW63*100</f>
        <v>104.46531396104501</v>
      </c>
      <c r="F55" s="149"/>
      <c r="G55" s="149"/>
      <c r="H55" s="149"/>
      <c r="I55" s="151"/>
      <c r="J55" s="152"/>
      <c r="K55" s="153"/>
      <c r="L55" s="154">
        <f>'[2]1.df13-18-б'!IB63*100</f>
        <v>115.70612697</v>
      </c>
      <c r="M55" s="150">
        <f>'[2]1.df13-18-б'!IC63*100</f>
        <v>134.756085996</v>
      </c>
      <c r="N55" s="150">
        <f>'[2]1.df13-18-б'!ID63*100</f>
        <v>173.85592979999998</v>
      </c>
      <c r="O55" s="150">
        <f>'[2]1.df13-18-б'!IE63*100</f>
        <v>164.472264768</v>
      </c>
      <c r="P55" s="149">
        <f t="shared" si="7"/>
        <v>147.18861806488212</v>
      </c>
      <c r="Q55" s="154"/>
      <c r="R55" s="150"/>
      <c r="S55" s="150"/>
      <c r="T55" s="151"/>
      <c r="U55" s="149"/>
      <c r="V55" s="154">
        <v>101.44257690259839</v>
      </c>
      <c r="W55" s="150">
        <v>100.47559441934332</v>
      </c>
      <c r="X55" s="150">
        <v>100.41763132598065</v>
      </c>
      <c r="Y55" s="150">
        <v>100.1226968722506</v>
      </c>
      <c r="Z55" s="149">
        <v>100.54098640892961</v>
      </c>
      <c r="AA55" s="154"/>
      <c r="AB55" s="150"/>
      <c r="AC55" s="150"/>
      <c r="AD55" s="151"/>
      <c r="AE55" s="888"/>
      <c r="AF55" s="939">
        <v>103.53123641203202</v>
      </c>
      <c r="AG55" s="150">
        <v>101.881157480388</v>
      </c>
      <c r="AH55" s="150">
        <v>104.33464712470798</v>
      </c>
      <c r="AI55" s="150">
        <v>104.23883936793601</v>
      </c>
      <c r="AJ55" s="149">
        <v>103.58170374088962</v>
      </c>
      <c r="AK55" s="154">
        <v>55.120000000000005</v>
      </c>
      <c r="AL55" s="150">
        <v>102.18499999999999</v>
      </c>
      <c r="AM55" s="150">
        <v>170.1</v>
      </c>
      <c r="AN55" s="151">
        <v>108.80000000000001</v>
      </c>
      <c r="AO55" s="888"/>
    </row>
    <row r="56" spans="1:41" s="165" customFormat="1" ht="32.450000000000003" customHeight="1" thickBot="1" x14ac:dyDescent="0.2">
      <c r="A56" s="889" t="s">
        <v>81</v>
      </c>
      <c r="B56" s="155"/>
      <c r="C56" s="156"/>
      <c r="D56" s="157"/>
      <c r="E56" s="158"/>
      <c r="F56" s="159">
        <f>'[2]1.df13-18-б'!BK66*100</f>
        <v>112.4561135190244</v>
      </c>
      <c r="G56" s="159">
        <f>'[2]1.df13-18-б'!CA66*100</f>
        <v>103.20867452196705</v>
      </c>
      <c r="H56" s="159">
        <f>'[2]1.df13-18-б'!CP66*100</f>
        <v>104.49824194742661</v>
      </c>
      <c r="I56" s="158">
        <f>'[2]1.df13-18-б'!DF66*100</f>
        <v>103.61073928105252</v>
      </c>
      <c r="J56" s="160"/>
      <c r="K56" s="161"/>
      <c r="L56" s="162">
        <f>'[2]1.df13-18-б'!IB66*100</f>
        <v>114.71315445291597</v>
      </c>
      <c r="M56" s="163">
        <f>'[2]1.df13-18-б'!IC66*100</f>
        <v>115.15730678571367</v>
      </c>
      <c r="N56" s="163">
        <f>'[2]1.df13-18-б'!ID66*100</f>
        <v>115.06904686452397</v>
      </c>
      <c r="O56" s="163">
        <f>'[2]1.df13-18-б'!IE66*100</f>
        <v>110.70886175627079</v>
      </c>
      <c r="P56" s="164">
        <f>B59</f>
        <v>113.99524865514401</v>
      </c>
      <c r="Q56" s="162">
        <f>'[2]1.df13-18-б'!HW64*100</f>
        <v>104.73345828330784</v>
      </c>
      <c r="R56" s="163">
        <f>'[2]1.df13-18-б'!HX64*100</f>
        <v>108.11540587728759</v>
      </c>
      <c r="S56" s="163">
        <f>'[2]1.df13-18-б'!HY64*100</f>
        <v>101.43605640108862</v>
      </c>
      <c r="T56" s="163">
        <f>'[2]1.df13-18-б'!HZ64*100</f>
        <v>99.027841482918106</v>
      </c>
      <c r="U56" s="162">
        <f>F56</f>
        <v>112.4561135190244</v>
      </c>
      <c r="V56" s="162">
        <v>98.251772614260076</v>
      </c>
      <c r="W56" s="163">
        <v>105.32394671165733</v>
      </c>
      <c r="X56" s="163">
        <v>104.13387636556412</v>
      </c>
      <c r="Y56" s="163">
        <v>102.69116693408407</v>
      </c>
      <c r="Z56" s="164">
        <v>102.42890207255419</v>
      </c>
      <c r="AA56" s="162">
        <v>95.536707562272753</v>
      </c>
      <c r="AB56" s="163">
        <v>106.75741531264589</v>
      </c>
      <c r="AC56" s="163">
        <v>101.58336943049386</v>
      </c>
      <c r="AD56" s="163">
        <v>100.45056091861962</v>
      </c>
      <c r="AE56" s="890">
        <v>103.20867452196705</v>
      </c>
      <c r="AF56" s="940">
        <v>105.45030634227204</v>
      </c>
      <c r="AG56" s="163">
        <v>101.87974778537878</v>
      </c>
      <c r="AH56" s="163">
        <v>104.10514525852336</v>
      </c>
      <c r="AI56" s="163">
        <v>104.28416360066231</v>
      </c>
      <c r="AJ56" s="164">
        <v>103.76786245729367</v>
      </c>
      <c r="AK56" s="162">
        <v>98.373584866736593</v>
      </c>
      <c r="AL56" s="163">
        <v>102.39139068484636</v>
      </c>
      <c r="AM56" s="163">
        <v>102.12937182046073</v>
      </c>
      <c r="AN56" s="163">
        <v>100.82838993056428</v>
      </c>
      <c r="AO56" s="890">
        <v>104.49824194742661</v>
      </c>
    </row>
    <row r="57" spans="1:41" s="1" customFormat="1" ht="45.6" customHeight="1" collapsed="1" x14ac:dyDescent="0.15">
      <c r="A57" s="878" t="s">
        <v>82</v>
      </c>
      <c r="B57" s="120"/>
      <c r="C57" s="119"/>
      <c r="D57" s="166"/>
      <c r="E57" s="167"/>
      <c r="F57" s="168">
        <f>'[2]6.ИЦПМЭР'!DA65*100</f>
        <v>112.86309452522218</v>
      </c>
      <c r="G57" s="168">
        <f>'[2]6.ИЦПМЭР'!DN65*100</f>
        <v>104.46377086879841</v>
      </c>
      <c r="H57" s="168">
        <f>'[2]6.ИЦПМЭР'!EA65*100</f>
        <v>104.78378522721678</v>
      </c>
      <c r="I57" s="169">
        <f>'[16]6.ИЦПМЭР'!EN65*100</f>
        <v>104.24631266563919</v>
      </c>
      <c r="J57" s="170"/>
      <c r="K57" s="171"/>
      <c r="L57" s="128"/>
      <c r="M57" s="126"/>
      <c r="N57" s="126"/>
      <c r="O57" s="126"/>
      <c r="P57" s="120"/>
      <c r="Q57" s="891">
        <f>'[2]6.ИЦПМЭР'!CQ62*100</f>
        <v>105.18088230702757</v>
      </c>
      <c r="R57" s="891">
        <f>'[2]6.ИЦПМЭР'!CT62*100</f>
        <v>104.82325986970234</v>
      </c>
      <c r="S57" s="891">
        <f>'[2]6.ИЦПМЭР'!CW62*100</f>
        <v>102.01607277536617</v>
      </c>
      <c r="T57" s="891">
        <f>'[2]6.ИЦПМЭР'!CZ62*100</f>
        <v>100.36053501722687</v>
      </c>
      <c r="U57" s="172">
        <f>F57</f>
        <v>112.86309452522218</v>
      </c>
      <c r="V57" s="128"/>
      <c r="W57" s="126"/>
      <c r="X57" s="126"/>
      <c r="Y57" s="126"/>
      <c r="Z57" s="120"/>
      <c r="AA57" s="891">
        <f>'[2]6.ИЦПМЭР'!DD62*100</f>
        <v>98.118257975844315</v>
      </c>
      <c r="AB57" s="891">
        <f>'[2]6.ИЦПМЭР'!DG62*100</f>
        <v>103.7984496772868</v>
      </c>
      <c r="AC57" s="891">
        <f>'[2]6.ИЦПМЭР'!DJ62*100</f>
        <v>101.94354027952896</v>
      </c>
      <c r="AD57" s="891">
        <f>'[2]6.ИЦПМЭР'!DM62*100</f>
        <v>100.29631061457016</v>
      </c>
      <c r="AE57" s="892">
        <f>G57</f>
        <v>104.46377086879841</v>
      </c>
      <c r="AF57" s="937"/>
      <c r="AG57" s="126"/>
      <c r="AH57" s="126"/>
      <c r="AI57" s="126"/>
      <c r="AJ57" s="120"/>
      <c r="AK57" s="891">
        <v>99.884188724921387</v>
      </c>
      <c r="AL57" s="891">
        <v>101.91664715792876</v>
      </c>
      <c r="AM57" s="891">
        <v>101.99934421143911</v>
      </c>
      <c r="AN57" s="891">
        <v>101.08049885816888</v>
      </c>
      <c r="AO57" s="892">
        <v>104.78378522721678</v>
      </c>
    </row>
    <row r="58" spans="1:41" s="185" customFormat="1" ht="42" customHeight="1" thickBot="1" x14ac:dyDescent="0.2">
      <c r="A58" s="893" t="s">
        <v>83</v>
      </c>
      <c r="B58" s="173"/>
      <c r="C58" s="174"/>
      <c r="D58" s="175"/>
      <c r="E58" s="176"/>
      <c r="F58" s="177">
        <f>'[2]6.ИЦПМЭР'!DA71*100</f>
        <v>114.44234167361654</v>
      </c>
      <c r="G58" s="177">
        <f>'[2]6.ИЦПМЭР'!DN71*100</f>
        <v>107.37596317608073</v>
      </c>
      <c r="H58" s="177">
        <f>'[2]6.ИЦПМЭР'!EA71*100</f>
        <v>105.75538719670044</v>
      </c>
      <c r="I58" s="178">
        <f>'[16]6.ИЦПМЭР'!EN71*100</f>
        <v>104.92277220787507</v>
      </c>
      <c r="J58" s="179"/>
      <c r="K58" s="180"/>
      <c r="L58" s="181"/>
      <c r="M58" s="182"/>
      <c r="N58" s="182"/>
      <c r="O58" s="182"/>
      <c r="P58" s="173"/>
      <c r="Q58" s="183">
        <f>'[2]6.ИЦПМЭР'!CQ68*100</f>
        <v>108.15944339992886</v>
      </c>
      <c r="R58" s="183">
        <f>'[2]6.ИЦПМЭР'!CT68*100</f>
        <v>101.77057861928485</v>
      </c>
      <c r="S58" s="183">
        <f>'[2]6.ИЦПМЭР'!CW68*100</f>
        <v>102.03255954436001</v>
      </c>
      <c r="T58" s="183">
        <f>'[2]6.ИЦПМЭР'!CZ68*100</f>
        <v>101.90487814813811</v>
      </c>
      <c r="U58" s="184">
        <f>F58</f>
        <v>114.44234167361654</v>
      </c>
      <c r="V58" s="181"/>
      <c r="W58" s="182"/>
      <c r="X58" s="182"/>
      <c r="Y58" s="182"/>
      <c r="Z58" s="173"/>
      <c r="AA58" s="183">
        <f>'[2]6.ИЦПМЭР'!DD68*100</f>
        <v>101.76108608183463</v>
      </c>
      <c r="AB58" s="183">
        <f>'[2]6.ИЦПМЭР'!DG68*100</f>
        <v>102.1526571085071</v>
      </c>
      <c r="AC58" s="183">
        <f>'[2]6.ИЦПМЭР'!DJ68*100</f>
        <v>101.61617022257057</v>
      </c>
      <c r="AD58" s="183">
        <f>'[2]6.ИЦПМЭР'!DM68*100</f>
        <v>100.48431571133574</v>
      </c>
      <c r="AE58" s="894">
        <f>G58</f>
        <v>107.37596317608073</v>
      </c>
      <c r="AF58" s="941"/>
      <c r="AG58" s="182"/>
      <c r="AH58" s="182"/>
      <c r="AI58" s="182"/>
      <c r="AJ58" s="173"/>
      <c r="AK58" s="183">
        <v>101.85011878213083</v>
      </c>
      <c r="AL58" s="183">
        <v>101.71804920110581</v>
      </c>
      <c r="AM58" s="183">
        <v>100.934288760095</v>
      </c>
      <c r="AN58" s="183">
        <v>101.31608742131309</v>
      </c>
      <c r="AO58" s="894">
        <v>105.75538719670044</v>
      </c>
    </row>
    <row r="59" spans="1:41" s="191" customFormat="1" ht="20.45" hidden="1" customHeight="1" thickBot="1" x14ac:dyDescent="0.2">
      <c r="A59" s="895" t="s">
        <v>81</v>
      </c>
      <c r="B59" s="186">
        <f>'[2]1.df13-18-б'!IA66*100</f>
        <v>113.99524865514401</v>
      </c>
      <c r="C59" s="187">
        <f>'[2]1.df13-18-б'!JK66*100</f>
        <v>102.42890207255419</v>
      </c>
      <c r="D59" s="187">
        <f>'[2]1.df13-18-б'!LA66*100</f>
        <v>103.76786245729367</v>
      </c>
      <c r="E59" s="188">
        <f>'[2]1.df13-18-б'!LW66*100</f>
        <v>104.43209081509093</v>
      </c>
      <c r="F59" s="186"/>
      <c r="G59" s="186"/>
      <c r="H59" s="186"/>
      <c r="I59" s="188"/>
      <c r="J59" s="189"/>
      <c r="K59" s="190"/>
      <c r="Q59" s="187"/>
      <c r="R59" s="187"/>
      <c r="S59" s="187"/>
      <c r="T59" s="187"/>
      <c r="U59" s="186"/>
      <c r="AA59" s="187"/>
      <c r="AB59" s="187"/>
      <c r="AC59" s="187"/>
      <c r="AD59" s="187"/>
      <c r="AE59" s="896"/>
      <c r="AF59" s="942"/>
      <c r="AK59" s="187"/>
      <c r="AL59" s="187"/>
      <c r="AM59" s="187"/>
      <c r="AN59" s="187"/>
      <c r="AO59" s="896"/>
    </row>
    <row r="60" spans="1:41" ht="2.4500000000000002" customHeight="1" x14ac:dyDescent="0.2">
      <c r="A60" s="897"/>
      <c r="B60" s="125"/>
      <c r="C60" s="126"/>
      <c r="D60" s="192"/>
      <c r="E60" s="193"/>
      <c r="F60" s="194"/>
      <c r="G60" s="125"/>
      <c r="H60" s="125"/>
      <c r="I60" s="127"/>
      <c r="J60" s="898"/>
      <c r="K60" s="2"/>
      <c r="L60" s="192"/>
      <c r="M60" s="192"/>
      <c r="N60" s="192"/>
      <c r="O60" s="192"/>
      <c r="P60" s="899"/>
      <c r="Q60" s="899"/>
      <c r="R60" s="899"/>
      <c r="S60" s="899"/>
      <c r="T60" s="899"/>
      <c r="U60" s="899"/>
      <c r="V60" s="192"/>
      <c r="W60" s="192"/>
      <c r="X60" s="192"/>
      <c r="Y60" s="192"/>
      <c r="Z60" s="899"/>
      <c r="AA60" s="899"/>
      <c r="AB60" s="899"/>
      <c r="AC60" s="899"/>
      <c r="AD60" s="899"/>
      <c r="AE60" s="900"/>
      <c r="AF60" s="943"/>
      <c r="AG60" s="192"/>
      <c r="AH60" s="192"/>
      <c r="AI60" s="192"/>
      <c r="AJ60" s="899"/>
      <c r="AK60" s="899"/>
      <c r="AL60" s="899"/>
      <c r="AM60" s="899"/>
      <c r="AN60" s="899"/>
      <c r="AO60" s="900"/>
    </row>
    <row r="61" spans="1:41" s="208" customFormat="1" ht="18" customHeight="1" x14ac:dyDescent="0.15">
      <c r="A61" s="901" t="s">
        <v>84</v>
      </c>
      <c r="B61" s="195">
        <f>'[2]1.df13-18-б'!IA72*100</f>
        <v>113.50085035459252</v>
      </c>
      <c r="C61" s="196">
        <f>'[2]1.df13-18-б'!JK72*100</f>
        <v>102.16988906004045</v>
      </c>
      <c r="D61" s="196">
        <f>'[2]1.df13-18-б'!LA72*100</f>
        <v>104.33190680089058</v>
      </c>
      <c r="E61" s="197">
        <f>'[2]1.df13-18-б'!LW72*100</f>
        <v>104.53285783849951</v>
      </c>
      <c r="F61" s="198"/>
      <c r="G61" s="198"/>
      <c r="H61" s="198"/>
      <c r="I61" s="199"/>
      <c r="J61" s="200"/>
      <c r="K61" s="201"/>
      <c r="L61" s="202">
        <f>'[2]1.df13-18-б'!IB72*100</f>
        <v>125.2265622267996</v>
      </c>
      <c r="M61" s="203">
        <f>'[2]1.df13-18-б'!IC72*100</f>
        <v>113.88229169728963</v>
      </c>
      <c r="N61" s="203">
        <f>'[2]1.df13-18-б'!ID72*100</f>
        <v>119.25090833825114</v>
      </c>
      <c r="O61" s="203">
        <f>'[2]1.df13-18-б'!IE72*100</f>
        <v>114.4191555476298</v>
      </c>
      <c r="P61" s="204">
        <f>B61</f>
        <v>113.50085035459252</v>
      </c>
      <c r="Q61" s="205">
        <f>'[2]1.df13-18-б'!HW73*100</f>
        <v>108.58065989473971</v>
      </c>
      <c r="R61" s="206">
        <f>'[2]1.df13-18-б'!HX73*100</f>
        <v>99.29412654783178</v>
      </c>
      <c r="S61" s="206">
        <f>'[2]1.df13-18-б'!HY73*100</f>
        <v>97.928474512933576</v>
      </c>
      <c r="T61" s="207">
        <f>'[2]1.df13-18-б'!HZ73*100</f>
        <v>104.20268033289564</v>
      </c>
      <c r="U61" s="198"/>
      <c r="V61" s="202">
        <f>'[2]1.df13-18-б'!JL72*100</f>
        <v>102.55030690186366</v>
      </c>
      <c r="W61" s="203">
        <f>'[2]1.df13-18-б'!JM72*100</f>
        <v>104.75328939861788</v>
      </c>
      <c r="X61" s="203">
        <f>'[2]1.df13-18-б'!JN72*100</f>
        <v>102.17961913632423</v>
      </c>
      <c r="Y61" s="203">
        <f>'[2]1.df13-18-б'!JO72*100</f>
        <v>100.3957881729719</v>
      </c>
      <c r="Z61" s="204">
        <f>C61</f>
        <v>102.16988906004045</v>
      </c>
      <c r="AA61" s="205">
        <f>'[2]1.df13-18-б'!JG72*100</f>
        <v>104.52314812584915</v>
      </c>
      <c r="AB61" s="206">
        <f>'[2]1.df13-18-б'!JH72*100</f>
        <v>98.125255607584904</v>
      </c>
      <c r="AC61" s="206">
        <f>'[2]1.df13-18-б'!JI72*100</f>
        <v>96.451782812391002</v>
      </c>
      <c r="AD61" s="207">
        <f>'[2]1.df13-18-б'!JJ72*100</f>
        <v>101.84756874982629</v>
      </c>
      <c r="AE61" s="902"/>
      <c r="AF61" s="944">
        <v>103.52212614632865</v>
      </c>
      <c r="AG61" s="203">
        <v>105.18202399272076</v>
      </c>
      <c r="AH61" s="203">
        <v>103.69448499168459</v>
      </c>
      <c r="AI61" s="203">
        <v>105.15313767768453</v>
      </c>
      <c r="AJ61" s="204">
        <v>104.33190680089058</v>
      </c>
      <c r="AK61" s="205" t="e">
        <f>'[2]1.df13-18-б'!#REF!*100</f>
        <v>#REF!</v>
      </c>
      <c r="AL61" s="206" t="e">
        <f>'[2]1.df13-18-б'!#REF!*100</f>
        <v>#REF!</v>
      </c>
      <c r="AM61" s="206" t="e">
        <f>'[2]1.df13-18-б'!#REF!*100</f>
        <v>#REF!</v>
      </c>
      <c r="AN61" s="207" t="e">
        <f>'[2]1.df13-18-б'!#REF!*100</f>
        <v>#REF!</v>
      </c>
      <c r="AO61" s="902"/>
    </row>
    <row r="62" spans="1:41" s="212" customFormat="1" ht="18" customHeight="1" x14ac:dyDescent="0.15">
      <c r="A62" s="903" t="s">
        <v>85</v>
      </c>
      <c r="B62" s="125">
        <f>'[2]1.df13-18-б'!IA74*100</f>
        <v>117.86684866749739</v>
      </c>
      <c r="C62" s="126">
        <f>'[2]1.df13-18-б'!JK74*100</f>
        <v>103.77497509947852</v>
      </c>
      <c r="D62" s="126">
        <f>'[2]1.df13-18-б'!LA74*100</f>
        <v>104.2004126135748</v>
      </c>
      <c r="E62" s="127">
        <f>'[2]1.df13-18-б'!LW74*100</f>
        <v>104.63029957449514</v>
      </c>
      <c r="F62" s="125"/>
      <c r="G62" s="125"/>
      <c r="H62" s="125"/>
      <c r="I62" s="127"/>
      <c r="J62" s="140"/>
      <c r="K62" s="103"/>
      <c r="L62" s="128">
        <f>'[2]1.df13-18-б'!IB74*100</f>
        <v>131.54825610395372</v>
      </c>
      <c r="M62" s="126">
        <f>'[2]1.df13-18-б'!IC74*100</f>
        <v>114.82026770840355</v>
      </c>
      <c r="N62" s="126">
        <f>'[2]1.df13-18-б'!ID74*100</f>
        <v>127.07589285714289</v>
      </c>
      <c r="O62" s="126">
        <f>'[2]1.df13-18-б'!IE74*100</f>
        <v>125.5938202247191</v>
      </c>
      <c r="P62" s="125">
        <f>B62</f>
        <v>117.86684866749739</v>
      </c>
      <c r="Q62" s="209">
        <f>'[2]1.df13-18-б'!HW74*100</f>
        <v>115.85388397739894</v>
      </c>
      <c r="R62" s="210">
        <f>'[2]1.df13-18-б'!HX74*100</f>
        <v>100.77767951164978</v>
      </c>
      <c r="S62" s="210">
        <f>'[2]1.df13-18-б'!HY74*100</f>
        <v>97.751303239293719</v>
      </c>
      <c r="T62" s="211">
        <f>'[2]1.df13-18-б'!HZ74*100</f>
        <v>105.90240669755066</v>
      </c>
      <c r="U62" s="125"/>
      <c r="V62" s="128">
        <f>'[2]1.df13-18-б'!JL74*100</f>
        <v>108.94467900833604</v>
      </c>
      <c r="W62" s="126">
        <f>'[2]1.df13-18-б'!JM74*100</f>
        <v>117.86447520184544</v>
      </c>
      <c r="X62" s="126">
        <f>'[2]1.df13-18-б'!JN74*100</f>
        <v>102.92560325581397</v>
      </c>
      <c r="Y62" s="126">
        <f>'[2]1.df13-18-б'!JO74*100</f>
        <v>97.702701212789407</v>
      </c>
      <c r="Z62" s="125">
        <f>C62</f>
        <v>103.77497509947852</v>
      </c>
      <c r="AA62" s="209">
        <f>'[2]1.df13-18-б'!JG74*100</f>
        <v>115.76145236975816</v>
      </c>
      <c r="AB62" s="210">
        <f>'[2]1.df13-18-б'!JH74*100</f>
        <v>99.637532117965549</v>
      </c>
      <c r="AC62" s="210">
        <f>'[2]1.df13-18-б'!JI74*100</f>
        <v>94.877334313267809</v>
      </c>
      <c r="AD62" s="211">
        <f>'[2]1.df13-18-б'!JJ74*100</f>
        <v>99.379817741790816</v>
      </c>
      <c r="AE62" s="879"/>
      <c r="AF62" s="937">
        <v>100.21431777163711</v>
      </c>
      <c r="AG62" s="126">
        <v>104.13090421014964</v>
      </c>
      <c r="AH62" s="126">
        <v>103.93667071775839</v>
      </c>
      <c r="AI62" s="126">
        <v>105.89492156105101</v>
      </c>
      <c r="AJ62" s="125">
        <v>104.2004126135748</v>
      </c>
      <c r="AK62" s="209" t="e">
        <f>'[2]1.df13-18-б'!#REF!*100</f>
        <v>#REF!</v>
      </c>
      <c r="AL62" s="210" t="e">
        <f>'[2]1.df13-18-б'!#REF!*100</f>
        <v>#REF!</v>
      </c>
      <c r="AM62" s="210" t="e">
        <f>'[2]1.df13-18-б'!#REF!*100</f>
        <v>#REF!</v>
      </c>
      <c r="AN62" s="211" t="e">
        <f>'[2]1.df13-18-б'!#REF!*100</f>
        <v>#REF!</v>
      </c>
      <c r="AO62" s="879"/>
    </row>
    <row r="63" spans="1:41" s="26" customFormat="1" ht="17.45" customHeight="1" x14ac:dyDescent="0.15">
      <c r="A63" s="904" t="s">
        <v>86</v>
      </c>
      <c r="B63" s="149">
        <f>'[2]1.df13-18-б'!IA75*100</f>
        <v>108.80097791981025</v>
      </c>
      <c r="C63" s="150">
        <f>'[2]1.df13-18-б'!JK75*100</f>
        <v>100.26912392253391</v>
      </c>
      <c r="D63" s="150">
        <f>'[2]1.df13-18-б'!LA75*100</f>
        <v>104.49556240196027</v>
      </c>
      <c r="E63" s="151">
        <f>'[2]1.df13-18-б'!LW75*100</f>
        <v>104.41005463897079</v>
      </c>
      <c r="F63" s="149">
        <f>'[2]1.df13-18-б'!BK75*100</f>
        <v>111.09841190337046</v>
      </c>
      <c r="G63" s="149">
        <f>'[2]1.df13-18-б'!CA75*100</f>
        <v>98.838602478768152</v>
      </c>
      <c r="H63" s="149">
        <f>'[2]1.df13-18-б'!CP75*100</f>
        <v>105.44459105332255</v>
      </c>
      <c r="I63" s="151">
        <f>'[2]1.df13-18-б'!DF75*100</f>
        <v>104.17577331042534</v>
      </c>
      <c r="J63" s="152"/>
      <c r="K63" s="153"/>
      <c r="L63" s="154">
        <f>'[2]1.df13-18-б'!IB75*100</f>
        <v>122.24748807848262</v>
      </c>
      <c r="M63" s="150">
        <f>'[2]1.df13-18-б'!IC75*100</f>
        <v>113.27150149010868</v>
      </c>
      <c r="N63" s="150">
        <f>'[2]1.df13-18-б'!ID75*100</f>
        <v>106.27250262738184</v>
      </c>
      <c r="O63" s="150">
        <f>'[2]1.df13-18-б'!IE75*100</f>
        <v>103.87101530286984</v>
      </c>
      <c r="P63" s="149">
        <f>B63</f>
        <v>108.80097791981025</v>
      </c>
      <c r="Q63" s="154">
        <f>'[2]1.df13-18-б'!HW75*100</f>
        <v>105.1479032967717</v>
      </c>
      <c r="R63" s="150">
        <f>'[2]1.df13-18-б'!HX75*100</f>
        <v>98.272417973881915</v>
      </c>
      <c r="S63" s="150">
        <f>'[2]1.df13-18-б'!HY75*100</f>
        <v>98.239630236248928</v>
      </c>
      <c r="T63" s="151">
        <f>'[2]1.df13-18-б'!HZ75*100</f>
        <v>102.17024738938099</v>
      </c>
      <c r="U63" s="149">
        <f>F63</f>
        <v>111.09841190337046</v>
      </c>
      <c r="V63" s="154">
        <f>'[2]1.df13-18-б'!JL75*100</f>
        <v>99.346539027585365</v>
      </c>
      <c r="W63" s="150">
        <f>'[2]1.df13-18-б'!JM75*100</f>
        <v>96.056525405876684</v>
      </c>
      <c r="X63" s="150">
        <f>'[2]1.df13-18-б'!JN75*100</f>
        <v>100.7953084365881</v>
      </c>
      <c r="Y63" s="150">
        <f>'[2]1.df13-18-б'!JO75*100</f>
        <v>103.41888467995311</v>
      </c>
      <c r="Z63" s="149">
        <f>C63</f>
        <v>100.26912392253391</v>
      </c>
      <c r="AA63" s="154">
        <f>'[2]1.df13-18-б'!JG75*100</f>
        <v>99.230206183416129</v>
      </c>
      <c r="AB63" s="150">
        <f>'[2]1.df13-18-б'!JH75*100</f>
        <v>96.927884580661399</v>
      </c>
      <c r="AC63" s="150">
        <f>'[2]1.df13-18-б'!JI75*100</f>
        <v>99.583186809797496</v>
      </c>
      <c r="AD63" s="151">
        <f>'[2]1.df13-18-б'!JJ75*100</f>
        <v>104.60212734180658</v>
      </c>
      <c r="AE63" s="888">
        <f>G63</f>
        <v>98.838602478768152</v>
      </c>
      <c r="AF63" s="939">
        <v>105.36767489414838</v>
      </c>
      <c r="AG63" s="150">
        <v>106.05076982968242</v>
      </c>
      <c r="AH63" s="150">
        <v>103.22846515878983</v>
      </c>
      <c r="AI63" s="150">
        <v>104.35430741523905</v>
      </c>
      <c r="AJ63" s="149">
        <v>104.49556240196027</v>
      </c>
      <c r="AK63" s="154">
        <f>'[2]1.df13-18-б'!KW75*100</f>
        <v>102.81727340626804</v>
      </c>
      <c r="AL63" s="150">
        <f>'[2]1.df13-18-б'!KX75*100</f>
        <v>100.08046151384904</v>
      </c>
      <c r="AM63" s="150">
        <f>'[2]1.df13-18-б'!KY75*100</f>
        <v>97.763009793989255</v>
      </c>
      <c r="AN63" s="151">
        <f>'[2]1.df13-18-б'!KZ75*100</f>
        <v>101.79964192285466</v>
      </c>
      <c r="AO63" s="888">
        <f>H63</f>
        <v>105.44459105332255</v>
      </c>
    </row>
    <row r="64" spans="1:41" s="222" customFormat="1" ht="28.9" customHeight="1" x14ac:dyDescent="0.15">
      <c r="A64" s="905" t="s">
        <v>87</v>
      </c>
      <c r="B64" s="213">
        <f>'[2]1.df13-18-б'!IA80*100</f>
        <v>108.75933420020986</v>
      </c>
      <c r="C64" s="214">
        <f>'[2]1.df13-18-б'!JK80*100</f>
        <v>108.37081643311441</v>
      </c>
      <c r="D64" s="214">
        <f>'[2]1.df13-18-б'!LA80*100</f>
        <v>104.71910206889395</v>
      </c>
      <c r="E64" s="215">
        <f>'[2]1.df13-18-б'!LW80*100</f>
        <v>103.69581072840654</v>
      </c>
      <c r="F64" s="213">
        <f>'[2]1.df13-18-б'!BK80*100</f>
        <v>111.38585039549798</v>
      </c>
      <c r="G64" s="213">
        <f>'[2]1.df13-18-б'!CA80*100</f>
        <v>108.27232422240264</v>
      </c>
      <c r="H64" s="213">
        <f>'[2]1.df13-18-б'!CP80*100</f>
        <v>105.75168170745879</v>
      </c>
      <c r="I64" s="215">
        <f>'[2]1.df13-18-б'!DF80*100</f>
        <v>104.29802872260845</v>
      </c>
      <c r="J64" s="216"/>
      <c r="K64" s="217"/>
      <c r="L64" s="218">
        <f>'[2]1.df13-18-б'!IB80*100</f>
        <v>109.19508142121504</v>
      </c>
      <c r="M64" s="219">
        <f>'[2]1.df13-18-б'!IC80*100</f>
        <v>108.3610865695322</v>
      </c>
      <c r="N64" s="219">
        <f>'[2]1.df13-18-б'!ID80*100</f>
        <v>107.83781079942094</v>
      </c>
      <c r="O64" s="219">
        <f>'[2]1.df13-18-б'!IE80*100</f>
        <v>107.40390432889771</v>
      </c>
      <c r="P64" s="220">
        <f>B64</f>
        <v>108.75933420020986</v>
      </c>
      <c r="Q64" s="218">
        <f>'[2]1.df13-18-б'!HW80*100</f>
        <v>105.83410059478294</v>
      </c>
      <c r="R64" s="219">
        <f>'[2]1.df13-18-б'!HX80*100</f>
        <v>103.14105732245224</v>
      </c>
      <c r="S64" s="219">
        <f>'[2]1.df13-18-б'!HY80*100</f>
        <v>107.9624894307271</v>
      </c>
      <c r="T64" s="221">
        <f>'[2]1.df13-18-б'!HZ80*100</f>
        <v>95.136573438199804</v>
      </c>
      <c r="U64" s="220">
        <f>F64</f>
        <v>111.38585039549798</v>
      </c>
      <c r="V64" s="218">
        <f>'[2]1.df13-18-б'!JL80*100</f>
        <v>105.65828951361449</v>
      </c>
      <c r="W64" s="219">
        <f>'[2]1.df13-18-б'!JM80*100</f>
        <v>116.25280446458576</v>
      </c>
      <c r="X64" s="219">
        <f>'[2]1.df13-18-б'!JN80*100</f>
        <v>104.34962855843972</v>
      </c>
      <c r="Y64" s="219">
        <f>'[2]1.df13-18-б'!JO80*100</f>
        <v>107.32653588571823</v>
      </c>
      <c r="Z64" s="220">
        <f>C64</f>
        <v>108.37081643311441</v>
      </c>
      <c r="AA64" s="218">
        <f>'[2]1.df13-18-б'!JG80*100</f>
        <v>100.88699894343101</v>
      </c>
      <c r="AB64" s="219">
        <f>'[2]1.df13-18-б'!JH80*100</f>
        <v>108.54536453633183</v>
      </c>
      <c r="AC64" s="219">
        <f>'[2]1.df13-18-б'!JI80*100</f>
        <v>100.06496510190121</v>
      </c>
      <c r="AD64" s="221">
        <f>'[2]1.df13-18-б'!JJ80*100</f>
        <v>100.13045378394618</v>
      </c>
      <c r="AE64" s="906">
        <f>G64</f>
        <v>108.27232422240264</v>
      </c>
      <c r="AF64" s="945">
        <v>109.07366371685173</v>
      </c>
      <c r="AG64" s="219">
        <v>102.65859079361536</v>
      </c>
      <c r="AH64" s="219">
        <v>103.79704263149236</v>
      </c>
      <c r="AI64" s="219">
        <v>104.02039997442827</v>
      </c>
      <c r="AJ64" s="220">
        <v>104.71910206889395</v>
      </c>
      <c r="AK64" s="218">
        <f>'[2]1.df13-18-б'!KW80*100</f>
        <v>102.52620944207027</v>
      </c>
      <c r="AL64" s="219">
        <f>'[2]1.df13-18-б'!KX80*100</f>
        <v>100.1708682775399</v>
      </c>
      <c r="AM64" s="219">
        <f>'[2]1.df13-18-б'!KY80*100</f>
        <v>101.58148907051965</v>
      </c>
      <c r="AN64" s="221">
        <f>'[2]1.df13-18-б'!KZ80*100</f>
        <v>100.25713830877822</v>
      </c>
      <c r="AO64" s="906">
        <f>H64</f>
        <v>105.75168170745879</v>
      </c>
    </row>
    <row r="65" spans="1:41" s="1" customFormat="1" ht="27.6" hidden="1" customHeight="1" outlineLevel="1" x14ac:dyDescent="0.15">
      <c r="A65" s="907" t="s">
        <v>88</v>
      </c>
      <c r="B65" s="125">
        <f>'[2]1.df13-18-б'!IA81*100</f>
        <v>0</v>
      </c>
      <c r="C65" s="126">
        <f>'[2]1.df13-18-б'!JK81*100</f>
        <v>0</v>
      </c>
      <c r="D65" s="126"/>
      <c r="E65" s="127"/>
      <c r="F65" s="125"/>
      <c r="G65" s="125"/>
      <c r="H65" s="125"/>
      <c r="I65" s="127"/>
      <c r="J65" s="140"/>
      <c r="K65" s="103"/>
      <c r="L65" s="128"/>
      <c r="M65" s="126"/>
      <c r="N65" s="126"/>
      <c r="O65" s="126"/>
      <c r="P65" s="125"/>
      <c r="Q65" s="128"/>
      <c r="R65" s="126"/>
      <c r="S65" s="126"/>
      <c r="T65" s="127"/>
      <c r="U65" s="125"/>
      <c r="V65" s="128"/>
      <c r="W65" s="126"/>
      <c r="X65" s="126"/>
      <c r="Y65" s="126"/>
      <c r="Z65" s="125"/>
      <c r="AA65" s="128"/>
      <c r="AB65" s="126"/>
      <c r="AC65" s="126"/>
      <c r="AD65" s="127"/>
      <c r="AE65" s="879"/>
      <c r="AF65" s="937"/>
      <c r="AG65" s="126"/>
      <c r="AH65" s="126"/>
      <c r="AI65" s="126"/>
      <c r="AJ65" s="125"/>
      <c r="AK65" s="128"/>
      <c r="AL65" s="126"/>
      <c r="AM65" s="126"/>
      <c r="AN65" s="127"/>
      <c r="AO65" s="879"/>
    </row>
    <row r="66" spans="1:41" s="235" customFormat="1" ht="42" customHeight="1" collapsed="1" x14ac:dyDescent="0.15">
      <c r="A66" s="908" t="s">
        <v>89</v>
      </c>
      <c r="B66" s="223">
        <f>'[2]1.df13-18-б'!IA95*100</f>
        <v>114.33599958770296</v>
      </c>
      <c r="C66" s="224">
        <f>'[2]1.df13-18-б'!JK95*100</f>
        <v>108.05258616460844</v>
      </c>
      <c r="D66" s="224">
        <f>'[2]1.df13-18-б'!LA95*100</f>
        <v>105.37851978635683</v>
      </c>
      <c r="E66" s="225">
        <f>'[2]1.df13-18-б'!LW95*100</f>
        <v>104.40181553429031</v>
      </c>
      <c r="F66" s="195"/>
      <c r="G66" s="195"/>
      <c r="H66" s="195"/>
      <c r="I66" s="197"/>
      <c r="J66" s="226"/>
      <c r="K66" s="227"/>
      <c r="L66" s="228">
        <f>'[2]1.df13-18-б'!IB95*100</f>
        <v>109.82102376332512</v>
      </c>
      <c r="M66" s="229">
        <f>'[2]1.df13-18-б'!IC95*100</f>
        <v>111.08037026429614</v>
      </c>
      <c r="N66" s="229">
        <f>'[2]1.df13-18-б'!ID95*100</f>
        <v>117.11596916917775</v>
      </c>
      <c r="O66" s="229">
        <f>'[2]1.df13-18-б'!IE95*100</f>
        <v>115.85309811957775</v>
      </c>
      <c r="P66" s="230">
        <f>B66</f>
        <v>114.33599958770296</v>
      </c>
      <c r="Q66" s="231">
        <f>'[2]1.df13-18-б'!HW95*100</f>
        <v>104.75837603414855</v>
      </c>
      <c r="R66" s="232">
        <f>'[2]1.df13-18-б'!HX95*100</f>
        <v>100.45911511795839</v>
      </c>
      <c r="S66" s="232">
        <f>'[2]1.df13-18-б'!HY95*100</f>
        <v>102.92673963341386</v>
      </c>
      <c r="T66" s="233">
        <f>'[2]1.df13-18-б'!HZ95*100</f>
        <v>102.19953161415268</v>
      </c>
      <c r="U66" s="234">
        <f>'[2]1.df13-18-б'!BK95*100</f>
        <v>110.5485611794262</v>
      </c>
      <c r="V66" s="228">
        <f>'[2]1.df13-18-б'!JL95*100</f>
        <v>114.63385858383425</v>
      </c>
      <c r="W66" s="229">
        <f>'[2]1.df13-18-б'!JM95*100</f>
        <v>108.64600789970389</v>
      </c>
      <c r="X66" s="229">
        <f>'[2]1.df13-18-б'!JN95*100</f>
        <v>106.06472658992688</v>
      </c>
      <c r="Y66" s="229">
        <f>'[2]1.df13-18-б'!JO95*100</f>
        <v>106.07630092175704</v>
      </c>
      <c r="Z66" s="230">
        <f>C66</f>
        <v>108.05258616460844</v>
      </c>
      <c r="AA66" s="231"/>
      <c r="AB66" s="232"/>
      <c r="AC66" s="232"/>
      <c r="AD66" s="233"/>
      <c r="AE66" s="909"/>
      <c r="AF66" s="946">
        <v>102.16918827750037</v>
      </c>
      <c r="AG66" s="229">
        <v>105.57487501059354</v>
      </c>
      <c r="AH66" s="229">
        <v>105.63896253738972</v>
      </c>
      <c r="AI66" s="229">
        <v>106.26170533553976</v>
      </c>
      <c r="AJ66" s="230">
        <v>105.37851978635683</v>
      </c>
      <c r="AK66" s="231"/>
      <c r="AL66" s="232"/>
      <c r="AM66" s="232"/>
      <c r="AN66" s="233"/>
      <c r="AO66" s="909"/>
    </row>
    <row r="67" spans="1:41" s="243" customFormat="1" ht="18" customHeight="1" thickBot="1" x14ac:dyDescent="0.2">
      <c r="A67" s="910" t="s">
        <v>90</v>
      </c>
      <c r="B67" s="236">
        <f>'[2]1.df13-18-б'!IA69*100</f>
        <v>104.95286413182028</v>
      </c>
      <c r="C67" s="237">
        <f>'[2]1.df13-18-б'!JK69*100</f>
        <v>105.00796699174444</v>
      </c>
      <c r="D67" s="237">
        <f>'[2]1.df13-18-б'!LA69*100</f>
        <v>105.1294086666847</v>
      </c>
      <c r="E67" s="238">
        <f>'[2]1.df13-18-б'!LW69*100</f>
        <v>105.19041938754927</v>
      </c>
      <c r="F67" s="239">
        <f>'[2]1.df13-18-б'!BK69*100</f>
        <v>105.52392836282911</v>
      </c>
      <c r="G67" s="239">
        <f>'[2]1.df13-18-б'!CA69*100</f>
        <v>104.15088529673291</v>
      </c>
      <c r="H67" s="239">
        <f>'[2]1.df13-18-б'!CP69*100</f>
        <v>104.54015373793473</v>
      </c>
      <c r="I67" s="238">
        <f>'[2]1.df13-18-б'!DF69*100</f>
        <v>104.9374418716267</v>
      </c>
      <c r="J67" s="240"/>
      <c r="K67" s="241"/>
      <c r="L67" s="242">
        <f>'[2]1.df13-18-б'!IB69*100</f>
        <v>105.94556764737131</v>
      </c>
      <c r="M67" s="237">
        <f>'[2]1.df13-18-б'!IC69*100</f>
        <v>105.64817632002959</v>
      </c>
      <c r="N67" s="237">
        <f>'[2]1.df13-18-б'!ID69*100</f>
        <v>105.23790843288265</v>
      </c>
      <c r="O67" s="237">
        <f>'[2]1.df13-18-б'!IE69*100</f>
        <v>103.8153207576924</v>
      </c>
      <c r="P67" s="239">
        <f>B67</f>
        <v>104.95286413182028</v>
      </c>
      <c r="Q67" s="242">
        <f>'[2]1.df13-18-б'!HW69*100</f>
        <v>100.69183383997257</v>
      </c>
      <c r="R67" s="237">
        <f>'[2]1.df13-18-б'!HX69*100</f>
        <v>100.51610335880603</v>
      </c>
      <c r="S67" s="237">
        <f>'[2]1.df13-18-б'!HY69*100</f>
        <v>102.3429554411283</v>
      </c>
      <c r="T67" s="238">
        <f>'[2]1.df13-18-б'!HZ69*100</f>
        <v>101.13464320440299</v>
      </c>
      <c r="U67" s="239">
        <f>F67</f>
        <v>105.52392836282911</v>
      </c>
      <c r="V67" s="242">
        <f>'[2]1.df13-18-б'!JL69*100</f>
        <v>103.75963056770252</v>
      </c>
      <c r="W67" s="237">
        <f>'[2]1.df13-18-б'!JM69*100</f>
        <v>104.93516725300121</v>
      </c>
      <c r="X67" s="237">
        <f>'[2]1.df13-18-б'!JN69*100</f>
        <v>105.53760817312157</v>
      </c>
      <c r="Y67" s="237">
        <f>'[2]1.df13-18-б'!JO69*100</f>
        <v>105.18277043584496</v>
      </c>
      <c r="Z67" s="239">
        <f>C67</f>
        <v>105.00796699174444</v>
      </c>
      <c r="AA67" s="242">
        <f>'[2]1.df13-18-б'!JG69*100</f>
        <v>100.00208445348122</v>
      </c>
      <c r="AB67" s="237">
        <f>'[2]1.df13-18-б'!JH69*100</f>
        <v>100.876044322163</v>
      </c>
      <c r="AC67" s="237">
        <f>'[2]1.df13-18-б'!JI69*100</f>
        <v>103.44516684388954</v>
      </c>
      <c r="AD67" s="238">
        <f>'[2]1.df13-18-б'!JJ69*100</f>
        <v>100.94602812438302</v>
      </c>
      <c r="AE67" s="911">
        <f>G67</f>
        <v>104.15088529673291</v>
      </c>
      <c r="AF67" s="947">
        <v>105.04675047902161</v>
      </c>
      <c r="AG67" s="237">
        <v>105.91156047579634</v>
      </c>
      <c r="AH67" s="237">
        <v>104.96622618897371</v>
      </c>
      <c r="AI67" s="237">
        <v>104.82837176531739</v>
      </c>
      <c r="AJ67" s="239">
        <v>105.1294086666847</v>
      </c>
      <c r="AK67" s="242">
        <f>'[2]1.df13-18-б'!KW69*100</f>
        <v>100.42492512200715</v>
      </c>
      <c r="AL67" s="237">
        <f>'[2]1.df13-18-б'!KX69*100</f>
        <v>100.59371801168106</v>
      </c>
      <c r="AM67" s="237">
        <f>'[2]1.df13-18-б'!KY69*100</f>
        <v>102.62457413583677</v>
      </c>
      <c r="AN67" s="238">
        <f>'[2]1.df13-18-б'!KZ69*100</f>
        <v>101.31752078169349</v>
      </c>
      <c r="AO67" s="911">
        <f>H67</f>
        <v>104.54015373793473</v>
      </c>
    </row>
    <row r="68" spans="1:41" s="26" customFormat="1" ht="16.149999999999999" hidden="1" customHeight="1" x14ac:dyDescent="0.15">
      <c r="A68" s="904" t="s">
        <v>91</v>
      </c>
      <c r="B68" s="244"/>
      <c r="C68" s="245"/>
      <c r="D68" s="245"/>
      <c r="E68" s="246"/>
      <c r="F68" s="247"/>
      <c r="G68" s="248"/>
      <c r="H68" s="248"/>
      <c r="I68" s="249"/>
      <c r="J68" s="250"/>
      <c r="K68" s="251"/>
      <c r="L68" s="252"/>
      <c r="M68" s="253"/>
      <c r="N68" s="253"/>
      <c r="O68" s="253"/>
      <c r="P68" s="254"/>
      <c r="Q68" s="154"/>
      <c r="R68" s="150"/>
      <c r="S68" s="150"/>
      <c r="T68" s="151"/>
      <c r="U68" s="248"/>
      <c r="V68" s="252"/>
      <c r="W68" s="253"/>
      <c r="X68" s="253"/>
      <c r="Y68" s="253"/>
      <c r="Z68" s="254"/>
      <c r="AA68" s="154"/>
      <c r="AB68" s="150"/>
      <c r="AC68" s="150"/>
      <c r="AD68" s="151"/>
      <c r="AE68" s="912"/>
      <c r="AF68" s="948"/>
      <c r="AG68" s="253"/>
      <c r="AH68" s="253"/>
      <c r="AI68" s="253"/>
      <c r="AJ68" s="254"/>
      <c r="AK68" s="154"/>
      <c r="AL68" s="150"/>
      <c r="AM68" s="150"/>
      <c r="AN68" s="151"/>
      <c r="AO68" s="912"/>
    </row>
    <row r="69" spans="1:41" s="259" customFormat="1" ht="18.600000000000001" customHeight="1" thickBot="1" x14ac:dyDescent="0.2">
      <c r="A69" s="889" t="s">
        <v>92</v>
      </c>
      <c r="B69" s="255">
        <f>'[2]1.df13-18-б'!IA93*100</f>
        <v>116.25926817198615</v>
      </c>
      <c r="C69" s="256">
        <f>'[2]1.df13-18-б'!JK93*100</f>
        <v>107.39650453317311</v>
      </c>
      <c r="D69" s="256">
        <f>'[2]1.df13-18-б'!LA93*100</f>
        <v>105.03336696749723</v>
      </c>
      <c r="E69" s="257">
        <f>'[2]1.df13-18-б'!LW93*100</f>
        <v>104.41470631864085</v>
      </c>
      <c r="F69" s="258"/>
      <c r="G69" s="186"/>
      <c r="H69" s="186"/>
      <c r="I69" s="188"/>
      <c r="J69" s="189"/>
      <c r="K69" s="190"/>
      <c r="L69" s="189">
        <f>'[2]1.df13-18-б'!IB93*100</f>
        <v>116.22847722477508</v>
      </c>
      <c r="M69" s="187">
        <f>'[2]1.df13-18-б'!IC93*100</f>
        <v>116.71445190974907</v>
      </c>
      <c r="N69" s="187">
        <f>'[2]1.df13-18-б'!ID93*100</f>
        <v>116.16784311165502</v>
      </c>
      <c r="O69" s="187">
        <f>'[2]1.df13-18-б'!IE93*100</f>
        <v>115.6152189667672</v>
      </c>
      <c r="P69" s="186">
        <f>B69</f>
        <v>116.25926817198615</v>
      </c>
      <c r="Q69" s="189">
        <f>'[2]1.df13-18-б'!HW93*100</f>
        <v>108.12658510255709</v>
      </c>
      <c r="R69" s="187">
        <f>'[2]1.df13-18-б'!HX93*100</f>
        <v>103.03740763588904</v>
      </c>
      <c r="S69" s="187">
        <f>'[2]1.df13-18-б'!HY93*100</f>
        <v>100.92934326025014</v>
      </c>
      <c r="T69" s="188">
        <f>'[2]1.df13-18-б'!HZ93*100</f>
        <v>102.75654491339372</v>
      </c>
      <c r="U69" s="186"/>
      <c r="V69" s="189">
        <f>'[2]1.df13-18-б'!JL93*100</f>
        <v>109.10927287374021</v>
      </c>
      <c r="W69" s="187">
        <f>'[2]1.df13-18-б'!JM93*100</f>
        <v>108.13566593214475</v>
      </c>
      <c r="X69" s="187">
        <f>'[2]1.df13-18-б'!JN93*100</f>
        <v>107.43181542585774</v>
      </c>
      <c r="Y69" s="187">
        <f>'[2]1.df13-18-б'!JO93*100</f>
        <v>106.14377583635985</v>
      </c>
      <c r="Z69" s="186">
        <f>C69</f>
        <v>107.39650453317311</v>
      </c>
      <c r="AA69" s="189">
        <f>'[2]1.df13-18-б'!JG93*100</f>
        <v>102.10330440832026</v>
      </c>
      <c r="AB69" s="187">
        <f>'[2]1.df13-18-б'!JH93*100</f>
        <v>101.77601392667299</v>
      </c>
      <c r="AC69" s="187">
        <f>'[2]1.df13-18-б'!JI93*100</f>
        <v>100.60931366410684</v>
      </c>
      <c r="AD69" s="188">
        <f>'[2]1.df13-18-б'!JJ93*100</f>
        <v>101.52455886341573</v>
      </c>
      <c r="AE69" s="896"/>
      <c r="AF69" s="949">
        <v>105.60218377296921</v>
      </c>
      <c r="AG69" s="187">
        <v>105.19173244402076</v>
      </c>
      <c r="AH69" s="187">
        <v>104.82664075800589</v>
      </c>
      <c r="AI69" s="187">
        <v>104.47589848642041</v>
      </c>
      <c r="AJ69" s="186">
        <v>105.03336696749723</v>
      </c>
      <c r="AK69" s="189">
        <f>'[2]1.df13-18-б'!KW93*100</f>
        <v>101.65391142434342</v>
      </c>
      <c r="AL69" s="187">
        <f>'[2]1.df13-18-б'!KX93*100</f>
        <v>101.22144459735559</v>
      </c>
      <c r="AM69" s="187">
        <f>'[2]1.df13-18-б'!KY93*100</f>
        <v>100.2604733709274</v>
      </c>
      <c r="AN69" s="188">
        <f>'[2]1.df13-18-б'!KZ93*100</f>
        <v>101.26493203482907</v>
      </c>
      <c r="AO69" s="896"/>
    </row>
    <row r="70" spans="1:41" s="265" customFormat="1" ht="18" customHeight="1" thickBot="1" x14ac:dyDescent="0.2">
      <c r="A70" s="895" t="s">
        <v>93</v>
      </c>
      <c r="B70" s="223">
        <f>'[2]1.df13-18-б'!IA94*100</f>
        <v>109.04068146382544</v>
      </c>
      <c r="C70" s="224">
        <f>'[2]1.df13-18-б'!JK94*100</f>
        <v>106.61298535173158</v>
      </c>
      <c r="D70" s="224">
        <f>'[2]1.df13-18-б'!LA94*100</f>
        <v>103.228185396847</v>
      </c>
      <c r="E70" s="225">
        <f>'[2]1.df13-18-б'!LW94*100</f>
        <v>103.25484872709221</v>
      </c>
      <c r="F70" s="195"/>
      <c r="G70" s="195"/>
      <c r="H70" s="195"/>
      <c r="I70" s="197"/>
      <c r="J70" s="260"/>
      <c r="K70" s="261"/>
      <c r="L70" s="260">
        <f>'[2]1.df13-18-б'!IB94*100</f>
        <v>108.30699820633491</v>
      </c>
      <c r="M70" s="262">
        <f>'[2]1.df13-18-б'!IC94*100</f>
        <v>108.07398536071395</v>
      </c>
      <c r="N70" s="262">
        <f>'[2]1.df13-18-б'!ID94*100</f>
        <v>109.97421685405608</v>
      </c>
      <c r="O70" s="262">
        <f>'[2]1.df13-18-б'!IE94*100</f>
        <v>109.33544698959643</v>
      </c>
      <c r="P70" s="263">
        <f>B70</f>
        <v>109.04068146382544</v>
      </c>
      <c r="Q70" s="260">
        <f>'[2]1.df13-18-б'!HW94*100</f>
        <v>102.74554084392111</v>
      </c>
      <c r="R70" s="262">
        <f>'[2]1.df13-18-б'!HX94*100</f>
        <v>101.70291091241974</v>
      </c>
      <c r="S70" s="262">
        <f>'[2]1.df13-18-б'!HY94*100</f>
        <v>102.37730213323188</v>
      </c>
      <c r="T70" s="264">
        <f>'[2]1.df13-18-б'!HZ94*100</f>
        <v>101.02042426040627</v>
      </c>
      <c r="U70" s="263"/>
      <c r="V70" s="260">
        <f>'[2]1.df13-18-б'!JL94*100</f>
        <v>107.54287734722571</v>
      </c>
      <c r="W70" s="262">
        <f>'[2]1.df13-18-б'!JM94*100</f>
        <v>107.41475221086904</v>
      </c>
      <c r="X70" s="262">
        <f>'[2]1.df13-18-б'!JN94*100</f>
        <v>105.99573459011778</v>
      </c>
      <c r="Y70" s="262">
        <f>'[2]1.df13-18-б'!JO94*100</f>
        <v>105.53032441387944</v>
      </c>
      <c r="Z70" s="263">
        <f>C70</f>
        <v>106.61298535173158</v>
      </c>
      <c r="AA70" s="260">
        <f>'[2]1.df13-18-б'!JG94*100</f>
        <v>101.23111631241557</v>
      </c>
      <c r="AB70" s="262">
        <f>'[2]1.df13-18-б'!JH94*100</f>
        <v>101.54564948477909</v>
      </c>
      <c r="AC70" s="262">
        <f>'[2]1.df13-18-б'!JI94*100</f>
        <v>101.91847098480092</v>
      </c>
      <c r="AD70" s="264">
        <f>'[2]1.df13-18-б'!JJ94*100</f>
        <v>100.72772515924208</v>
      </c>
      <c r="AE70" s="913"/>
      <c r="AF70" s="950">
        <v>104.40911838305284</v>
      </c>
      <c r="AG70" s="262">
        <v>103.82312280826504</v>
      </c>
      <c r="AH70" s="262">
        <v>103.55162491084411</v>
      </c>
      <c r="AI70" s="262">
        <v>103.27042336211119</v>
      </c>
      <c r="AJ70" s="263">
        <v>103.228185396847</v>
      </c>
      <c r="AK70" s="260">
        <f>'[2]1.df13-18-б'!KW94*100</f>
        <v>100.10905470480769</v>
      </c>
      <c r="AL70" s="262">
        <f>'[2]1.df13-18-б'!KX94*100</f>
        <v>100.22937323392038</v>
      </c>
      <c r="AM70" s="262">
        <f>'[2]1.df13-18-б'!KY94*100</f>
        <v>102.17059395765011</v>
      </c>
      <c r="AN70" s="264">
        <f>'[2]1.df13-18-б'!KZ94*100</f>
        <v>100.03533264305568</v>
      </c>
      <c r="AO70" s="913"/>
    </row>
    <row r="71" spans="1:41" s="275" customFormat="1" ht="25.9" customHeight="1" thickTop="1" x14ac:dyDescent="0.2">
      <c r="A71" s="914" t="s">
        <v>94</v>
      </c>
      <c r="B71" s="266"/>
      <c r="C71" s="267"/>
      <c r="D71" s="267"/>
      <c r="E71" s="268"/>
      <c r="F71" s="266"/>
      <c r="G71" s="266"/>
      <c r="H71" s="269"/>
      <c r="I71" s="270"/>
      <c r="J71" s="271"/>
      <c r="K71" s="272"/>
      <c r="L71" s="242">
        <f>'[2]1.df13-18-б'!IB89*100</f>
        <v>116.21140759597259</v>
      </c>
      <c r="M71" s="237">
        <f>'[2]1.df13-18-б'!IC89*100</f>
        <v>115.81810938384159</v>
      </c>
      <c r="N71" s="237">
        <f>'[2]1.df13-18-б'!ID89*100</f>
        <v>115.69381365426167</v>
      </c>
      <c r="O71" s="237">
        <f>'[2]1.df13-18-б'!IE89*100</f>
        <v>114.47489252420182</v>
      </c>
      <c r="P71" s="273"/>
      <c r="Q71" s="242">
        <f>'[2]1.df13-18-б'!HW89*100</f>
        <v>108.09832294373372</v>
      </c>
      <c r="R71" s="237">
        <f>'[2]1.df13-18-б'!HX89*100</f>
        <v>102.30127307363122</v>
      </c>
      <c r="S71" s="237">
        <f>'[2]1.df13-18-б'!HY89*100</f>
        <v>101.47599897677095</v>
      </c>
      <c r="T71" s="238">
        <f>'[2]1.df13-18-б'!HZ89*100</f>
        <v>102.0109787634989</v>
      </c>
      <c r="U71" s="274">
        <f>'[16]1.пч1-СPI'!I44</f>
        <v>115.53329840396329</v>
      </c>
      <c r="V71" s="242">
        <f>'[2]1.df13-18-б'!JL89*100</f>
        <v>108.3539649884611</v>
      </c>
      <c r="W71" s="237">
        <f>'[2]1.df13-18-б'!JM89*100</f>
        <v>107.35520012576553</v>
      </c>
      <c r="X71" s="237">
        <f>'[2]1.df13-18-б'!JN89*100</f>
        <v>106.84900155605848</v>
      </c>
      <c r="Y71" s="237">
        <f>'[2]1.df13-18-б'!JO89*100</f>
        <v>105.99679274160766</v>
      </c>
      <c r="Z71" s="273"/>
      <c r="AA71" s="242">
        <f>'[2]1.df13-18-б'!JG89*100</f>
        <v>102.31834807864435</v>
      </c>
      <c r="AB71" s="237">
        <f>'[2]1.df13-18-б'!JH89*100</f>
        <v>101.35829957962159</v>
      </c>
      <c r="AC71" s="237">
        <f>'[2]1.df13-18-б'!JI89*100</f>
        <v>100.99752187010577</v>
      </c>
      <c r="AD71" s="238">
        <f>'[2]1.df13-18-б'!JJ89*100</f>
        <v>101.19735716660081</v>
      </c>
      <c r="AE71" s="915">
        <f>'[16]1.пч1-СPI'!J44</f>
        <v>107.1209191927522</v>
      </c>
      <c r="AF71" s="947">
        <f>'[2]1.df13-18-б'!LB89*100</f>
        <v>105.29956442245339</v>
      </c>
      <c r="AG71" s="237">
        <f>'[2]1.df13-18-б'!LC89*100</f>
        <v>104.84666010031947</v>
      </c>
      <c r="AH71" s="237">
        <f>'[2]1.df13-18-б'!LD89*100</f>
        <v>104.49915548845905</v>
      </c>
      <c r="AI71" s="237">
        <f>'[2]1.df13-18-б'!LE89*100</f>
        <v>104.16982522392726</v>
      </c>
      <c r="AJ71" s="273"/>
      <c r="AK71" s="242">
        <f>'[2]1.df13-18-б'!KW89*100</f>
        <v>101.64531592357318</v>
      </c>
      <c r="AL71" s="237">
        <f>'[2]1.df13-18-б'!KX89*100</f>
        <v>100.9223470453871</v>
      </c>
      <c r="AM71" s="237">
        <f>'[2]1.df13-18-б'!KY89*100</f>
        <v>100.66277487289335</v>
      </c>
      <c r="AN71" s="238">
        <f>'[2]1.df13-18-б'!KZ89*100</f>
        <v>100.87843255663806</v>
      </c>
      <c r="AO71" s="915">
        <f>'[16]1.пч1-СPI'!K44</f>
        <v>104.69837432752823</v>
      </c>
    </row>
    <row r="72" spans="1:41" s="282" customFormat="1" ht="17.45" customHeight="1" x14ac:dyDescent="0.25">
      <c r="A72" s="916" t="s">
        <v>95</v>
      </c>
      <c r="B72" s="141"/>
      <c r="C72" s="142"/>
      <c r="D72" s="276"/>
      <c r="E72" s="277"/>
      <c r="F72" s="278">
        <f>'[16]1.пч1-СPI'!I45</f>
        <v>116.59431547441577</v>
      </c>
      <c r="G72" s="278">
        <f>'[16]1.пч1-СPI'!J45</f>
        <v>107.16262005449708</v>
      </c>
      <c r="H72" s="278">
        <f>'[16]1.пч1-СPI'!K45</f>
        <v>105.01894704835773</v>
      </c>
      <c r="I72" s="279">
        <f>'[16]1.пч1-СPI'!L45</f>
        <v>104.26716262941534</v>
      </c>
      <c r="J72" s="271"/>
      <c r="K72" s="280"/>
      <c r="L72" s="242">
        <f>'[2]1.df13-18-б'!IB90*100</f>
        <v>117.45121905267058</v>
      </c>
      <c r="M72" s="237">
        <f>'[2]1.df13-18-б'!IC90*100</f>
        <v>117.21597622501763</v>
      </c>
      <c r="N72" s="237">
        <f>'[2]1.df13-18-б'!ID90*100</f>
        <v>116.36306249442421</v>
      </c>
      <c r="O72" s="237">
        <f>'[2]1.df13-18-б'!IE90*100</f>
        <v>115.42625981902246</v>
      </c>
      <c r="P72" s="281"/>
      <c r="Q72" s="242">
        <f>'[2]1.df13-18-б'!HW90*100</f>
        <v>109.24610214329806</v>
      </c>
      <c r="R72" s="237">
        <f>'[2]1.df13-18-б'!HX90*100</f>
        <v>102.67422178900989</v>
      </c>
      <c r="S72" s="237">
        <f>'[2]1.df13-18-б'!HY90*100</f>
        <v>100.42888138499197</v>
      </c>
      <c r="T72" s="238">
        <f>'[2]1.df13-18-б'!HZ90*100</f>
        <v>102.46572745292046</v>
      </c>
      <c r="U72" s="274">
        <f>F72</f>
        <v>116.59431547441577</v>
      </c>
      <c r="V72" s="242">
        <f>'[2]1.df13-18-б'!JL90*100</f>
        <v>108.30201549363889</v>
      </c>
      <c r="W72" s="237">
        <f>'[2]1.df13-18-б'!JM90*100</f>
        <v>107.08032378109364</v>
      </c>
      <c r="X72" s="237">
        <f>'[2]1.df13-18-б'!JN90*100</f>
        <v>107.16608312015323</v>
      </c>
      <c r="Y72" s="237">
        <f>'[2]1.df13-18-б'!JO90*100</f>
        <v>106.16082335656381</v>
      </c>
      <c r="Z72" s="281"/>
      <c r="AA72" s="242">
        <f>'[2]1.df13-18-б'!JG90*100</f>
        <v>102.50330440832025</v>
      </c>
      <c r="AB72" s="237">
        <f>'[2]1.df13-18-б'!JH90*100</f>
        <v>101.516013926673</v>
      </c>
      <c r="AC72" s="237">
        <f>'[2]1.df13-18-б'!JI90*100</f>
        <v>100.50931366410684</v>
      </c>
      <c r="AD72" s="238">
        <f>'[2]1.df13-18-б'!JJ90*100</f>
        <v>101.50455886341574</v>
      </c>
      <c r="AE72" s="915">
        <f>G72</f>
        <v>107.16262005449708</v>
      </c>
      <c r="AF72" s="947">
        <f>'[2]1.df13-18-б'!LB90*100</f>
        <v>105.60218377296921</v>
      </c>
      <c r="AG72" s="237">
        <f>'[2]1.df13-18-б'!LC90*100</f>
        <v>105.19173244402076</v>
      </c>
      <c r="AH72" s="237">
        <f>'[2]1.df13-18-б'!LD90*100</f>
        <v>104.82664075800589</v>
      </c>
      <c r="AI72" s="237">
        <f>'[2]1.df13-18-б'!LE90*100</f>
        <v>104.47589848642041</v>
      </c>
      <c r="AJ72" s="281"/>
      <c r="AK72" s="242">
        <f>'[2]1.df13-18-б'!KW90*100</f>
        <v>101.96391142434342</v>
      </c>
      <c r="AL72" s="237">
        <f>'[2]1.df13-18-б'!KX90*100</f>
        <v>101.12144459735559</v>
      </c>
      <c r="AM72" s="237">
        <f>'[2]1.df13-18-б'!KY90*100</f>
        <v>100.16047337092742</v>
      </c>
      <c r="AN72" s="238">
        <f>'[2]1.df13-18-б'!KZ90*100</f>
        <v>101.16493203482908</v>
      </c>
      <c r="AO72" s="915">
        <f>H72</f>
        <v>105.01894704835773</v>
      </c>
    </row>
    <row r="73" spans="1:41" s="283" customFormat="1" ht="17.45" customHeight="1" thickBot="1" x14ac:dyDescent="0.3">
      <c r="A73" s="917" t="s">
        <v>96</v>
      </c>
      <c r="B73" s="918"/>
      <c r="C73" s="919"/>
      <c r="D73" s="920"/>
      <c r="E73" s="921"/>
      <c r="F73" s="922">
        <f>'[16]1.пч1-СPI'!I51</f>
        <v>112.43668293237886</v>
      </c>
      <c r="G73" s="922">
        <f>'[16]1.пч1-СPI'!J51</f>
        <v>106.99732252007746</v>
      </c>
      <c r="H73" s="922">
        <f>'[16]1.пч1-СPI'!K51</f>
        <v>103.06053603737186</v>
      </c>
      <c r="I73" s="923">
        <f>'[16]1.пч1-СPI'!L51</f>
        <v>103.22306182656958</v>
      </c>
      <c r="J73" s="924"/>
      <c r="K73" s="925"/>
      <c r="L73" s="926">
        <f>'[2]1.df13-18-б'!IB91*100</f>
        <v>112.57163043688718</v>
      </c>
      <c r="M73" s="927">
        <f>'[2]1.df13-18-б'!IC91*100</f>
        <v>111.69860292235715</v>
      </c>
      <c r="N73" s="927">
        <f>'[2]1.df13-18-б'!ID91*100</f>
        <v>113.76732254960527</v>
      </c>
      <c r="O73" s="927">
        <f>'[2]1.df13-18-б'!IE91*100</f>
        <v>111.71358189041128</v>
      </c>
      <c r="P73" s="928"/>
      <c r="Q73" s="926">
        <f>'[2]1.df13-18-б'!HW91*100</f>
        <v>104.76868125379359</v>
      </c>
      <c r="R73" s="927">
        <f>'[2]1.df13-18-б'!HX91*100</f>
        <v>101.17308432831859</v>
      </c>
      <c r="S73" s="927">
        <f>'[2]1.df13-18-б'!HY91*100</f>
        <v>104.69058115880405</v>
      </c>
      <c r="T73" s="929">
        <f>'[2]1.df13-18-б'!HZ91*100</f>
        <v>100.67042426040626</v>
      </c>
      <c r="U73" s="930">
        <f>F73</f>
        <v>112.43668293237886</v>
      </c>
      <c r="V73" s="926">
        <f>'[2]1.df13-18-б'!JL91*100</f>
        <v>108.51731452746465</v>
      </c>
      <c r="W73" s="927">
        <f>'[2]1.df13-18-б'!JM91*100</f>
        <v>108.21974048020564</v>
      </c>
      <c r="X73" s="927">
        <f>'[2]1.df13-18-б'!JN91*100</f>
        <v>105.8917108153999</v>
      </c>
      <c r="Y73" s="927">
        <f>'[2]1.df13-18-б'!JO91*100</f>
        <v>105.51020027130866</v>
      </c>
      <c r="Z73" s="928"/>
      <c r="AA73" s="926">
        <f>'[2]1.df13-18-б'!JG91*100</f>
        <v>101.77111631241557</v>
      </c>
      <c r="AB73" s="927">
        <f>'[2]1.df13-18-б'!JH91*100</f>
        <v>100.8956494847791</v>
      </c>
      <c r="AC73" s="927">
        <f>'[2]1.df13-18-б'!JI91*100</f>
        <v>102.43847098480092</v>
      </c>
      <c r="AD73" s="929">
        <f>'[2]1.df13-18-б'!JJ91*100</f>
        <v>100.3077251592421</v>
      </c>
      <c r="AE73" s="931">
        <f>G73</f>
        <v>106.99732252007746</v>
      </c>
      <c r="AF73" s="951">
        <f>'[2]1.df13-18-б'!LB91*100</f>
        <v>104.40911838305284</v>
      </c>
      <c r="AG73" s="927">
        <f>'[2]1.df13-18-б'!LC91*100</f>
        <v>103.82312280826504</v>
      </c>
      <c r="AH73" s="927">
        <f>'[2]1.df13-18-б'!LD91*100</f>
        <v>103.55162491084411</v>
      </c>
      <c r="AI73" s="927">
        <f>'[2]1.df13-18-б'!LE91*100</f>
        <v>103.27042336211119</v>
      </c>
      <c r="AJ73" s="928"/>
      <c r="AK73" s="926">
        <f>'[2]1.df13-18-б'!KW91*100</f>
        <v>100.70905470480768</v>
      </c>
      <c r="AL73" s="927">
        <f>'[2]1.df13-18-б'!KX91*100</f>
        <v>100.32937323392036</v>
      </c>
      <c r="AM73" s="927">
        <f>'[2]1.df13-18-б'!KY91*100</f>
        <v>102.17059395765011</v>
      </c>
      <c r="AN73" s="929">
        <f>'[2]1.df13-18-б'!KZ91*100</f>
        <v>100.03533264305568</v>
      </c>
      <c r="AO73" s="931">
        <f>H73</f>
        <v>103.06053603737186</v>
      </c>
    </row>
    <row r="74" spans="1:41" x14ac:dyDescent="0.15">
      <c r="A74" s="4"/>
      <c r="B74" s="284"/>
      <c r="C74" s="284"/>
      <c r="D74" s="284"/>
      <c r="E74" s="284"/>
      <c r="L74" s="4"/>
      <c r="M74" s="4"/>
      <c r="N74" s="4"/>
      <c r="O74" s="4"/>
      <c r="P74" s="4"/>
      <c r="Q74" s="4"/>
      <c r="R74" s="4"/>
      <c r="S74" s="4"/>
      <c r="T74" s="4"/>
      <c r="U74" s="4"/>
      <c r="Z74" s="4"/>
      <c r="AA74" s="4"/>
      <c r="AB74" s="4"/>
      <c r="AC74" s="4"/>
      <c r="AD74" s="4"/>
    </row>
    <row r="75" spans="1:41" x14ac:dyDescent="0.15">
      <c r="A75" s="4"/>
      <c r="B75" s="285"/>
      <c r="C75" s="285"/>
      <c r="D75" s="285"/>
      <c r="E75" s="285"/>
      <c r="L75" s="4"/>
      <c r="M75" s="4"/>
      <c r="N75" s="4"/>
      <c r="O75" s="4"/>
      <c r="P75" s="4"/>
      <c r="Q75" s="4"/>
      <c r="R75" s="4"/>
      <c r="S75" s="4"/>
      <c r="T75" s="4"/>
      <c r="U75" s="4"/>
      <c r="Z75" s="4"/>
      <c r="AA75" s="4"/>
      <c r="AB75" s="4"/>
      <c r="AC75" s="4"/>
      <c r="AD75" s="4"/>
    </row>
    <row r="76" spans="1:41" x14ac:dyDescent="0.15">
      <c r="A76" s="4"/>
      <c r="B76" s="285"/>
      <c r="C76" s="285"/>
      <c r="D76" s="285"/>
      <c r="E76" s="285"/>
      <c r="L76" s="4"/>
      <c r="M76" s="4"/>
      <c r="N76" s="4"/>
      <c r="O76" s="4"/>
      <c r="P76" s="4"/>
      <c r="Q76" s="4"/>
      <c r="R76" s="4"/>
      <c r="S76" s="4"/>
      <c r="T76" s="4"/>
      <c r="U76" s="4"/>
      <c r="Z76" s="4"/>
      <c r="AA76" s="4"/>
      <c r="AB76" s="4"/>
      <c r="AC76" s="4"/>
      <c r="AD76" s="4"/>
    </row>
    <row r="77" spans="1:41" x14ac:dyDescent="0.15">
      <c r="A77" s="4"/>
      <c r="B77" s="285"/>
      <c r="C77" s="285"/>
      <c r="D77" s="285"/>
      <c r="E77" s="285"/>
      <c r="L77" s="4"/>
      <c r="M77" s="4"/>
      <c r="N77" s="4"/>
      <c r="O77" s="4"/>
      <c r="P77" s="4"/>
      <c r="Q77" s="4"/>
      <c r="R77" s="4"/>
      <c r="S77" s="4"/>
      <c r="T77" s="4"/>
      <c r="U77" s="4"/>
      <c r="Z77" s="4"/>
      <c r="AA77" s="4"/>
      <c r="AB77" s="4"/>
      <c r="AC77" s="4"/>
      <c r="AD77" s="4"/>
    </row>
    <row r="78" spans="1:41" x14ac:dyDescent="0.15">
      <c r="A78" s="4"/>
      <c r="B78" s="285"/>
      <c r="C78" s="285"/>
      <c r="D78" s="285"/>
      <c r="E78" s="285"/>
      <c r="L78" s="4"/>
      <c r="M78" s="4"/>
      <c r="N78" s="4"/>
      <c r="O78" s="4"/>
      <c r="P78" s="4"/>
      <c r="Q78" s="4"/>
      <c r="R78" s="4"/>
      <c r="S78" s="4"/>
      <c r="T78" s="4"/>
      <c r="U78" s="4"/>
      <c r="Z78" s="4"/>
      <c r="AA78" s="4"/>
      <c r="AB78" s="4"/>
      <c r="AC78" s="4"/>
      <c r="AD78" s="4"/>
    </row>
    <row r="79" spans="1:41" x14ac:dyDescent="0.15">
      <c r="A79" s="4"/>
      <c r="L79" s="4"/>
      <c r="M79" s="4"/>
      <c r="N79" s="4"/>
      <c r="O79" s="4"/>
      <c r="P79" s="4"/>
      <c r="Q79" s="4"/>
      <c r="R79" s="4"/>
      <c r="S79" s="4"/>
      <c r="T79" s="4"/>
      <c r="U79" s="4"/>
      <c r="Z79" s="4"/>
      <c r="AA79" s="4"/>
      <c r="AB79" s="4"/>
      <c r="AC79" s="4"/>
      <c r="AD79" s="4"/>
    </row>
    <row r="80" spans="1:41" x14ac:dyDescent="0.15">
      <c r="A80" s="4"/>
      <c r="L80" s="4"/>
      <c r="M80" s="4"/>
      <c r="N80" s="4"/>
      <c r="O80" s="4"/>
      <c r="P80" s="4"/>
      <c r="Q80" s="4"/>
      <c r="R80" s="4"/>
      <c r="S80" s="4"/>
      <c r="T80" s="4"/>
      <c r="U80" s="4"/>
      <c r="Z80" s="4"/>
      <c r="AA80" s="4"/>
      <c r="AB80" s="4"/>
      <c r="AC80" s="4"/>
      <c r="AD80" s="4"/>
    </row>
    <row r="81" spans="1:30" x14ac:dyDescent="0.15">
      <c r="A81" s="4"/>
      <c r="L81" s="4"/>
      <c r="M81" s="4"/>
      <c r="N81" s="4"/>
      <c r="O81" s="4"/>
      <c r="P81" s="4"/>
      <c r="Q81" s="4"/>
      <c r="R81" s="4"/>
      <c r="S81" s="4"/>
      <c r="T81" s="4"/>
      <c r="U81" s="4"/>
      <c r="Z81" s="4"/>
      <c r="AA81" s="4"/>
      <c r="AB81" s="4"/>
      <c r="AC81" s="4"/>
      <c r="AD81" s="4"/>
    </row>
    <row r="82" spans="1:30" x14ac:dyDescent="0.15">
      <c r="A82" s="4"/>
      <c r="L82" s="4"/>
      <c r="M82" s="4"/>
      <c r="N82" s="4"/>
      <c r="O82" s="4"/>
      <c r="P82" s="4"/>
      <c r="Q82" s="4"/>
      <c r="R82" s="4"/>
      <c r="S82" s="4"/>
      <c r="T82" s="4"/>
      <c r="U82" s="4"/>
      <c r="Z82" s="4"/>
      <c r="AA82" s="4"/>
      <c r="AB82" s="4"/>
      <c r="AC82" s="4"/>
      <c r="AD82" s="4"/>
    </row>
    <row r="83" spans="1:30" x14ac:dyDescent="0.15">
      <c r="A83" s="4"/>
      <c r="L83" s="4"/>
      <c r="M83" s="4"/>
      <c r="N83" s="4"/>
      <c r="O83" s="4"/>
      <c r="P83" s="4"/>
      <c r="Q83" s="4"/>
      <c r="R83" s="4"/>
      <c r="S83" s="4"/>
      <c r="T83" s="4"/>
      <c r="U83" s="4"/>
      <c r="Z83" s="4"/>
      <c r="AA83" s="4"/>
      <c r="AB83" s="4"/>
      <c r="AC83" s="4"/>
      <c r="AD83" s="4"/>
    </row>
    <row r="84" spans="1:30" x14ac:dyDescent="0.15">
      <c r="A84" s="4"/>
      <c r="L84" s="4"/>
      <c r="M84" s="4"/>
      <c r="N84" s="4"/>
      <c r="O84" s="4"/>
      <c r="P84" s="4"/>
      <c r="Q84" s="4"/>
      <c r="R84" s="4"/>
      <c r="S84" s="4"/>
      <c r="T84" s="4"/>
      <c r="U84" s="4"/>
      <c r="Z84" s="4"/>
      <c r="AA84" s="4"/>
      <c r="AB84" s="4"/>
      <c r="AC84" s="4"/>
      <c r="AD84" s="4"/>
    </row>
    <row r="85" spans="1:30" x14ac:dyDescent="0.15">
      <c r="A85" s="4"/>
      <c r="L85" s="4"/>
      <c r="M85" s="4"/>
      <c r="N85" s="4"/>
      <c r="O85" s="4"/>
      <c r="P85" s="4"/>
      <c r="Q85" s="4"/>
      <c r="R85" s="4"/>
      <c r="S85" s="4"/>
      <c r="T85" s="4"/>
      <c r="U85" s="4"/>
      <c r="Z85" s="4"/>
      <c r="AA85" s="4"/>
      <c r="AB85" s="4"/>
      <c r="AC85" s="4"/>
      <c r="AD85" s="4"/>
    </row>
    <row r="86" spans="1:30" x14ac:dyDescent="0.15">
      <c r="A86" s="4"/>
      <c r="L86" s="4"/>
      <c r="M86" s="4"/>
      <c r="N86" s="4"/>
      <c r="O86" s="4"/>
      <c r="P86" s="4"/>
      <c r="Q86" s="4"/>
      <c r="R86" s="4"/>
      <c r="S86" s="4"/>
      <c r="T86" s="4"/>
      <c r="U86" s="4"/>
      <c r="Z86" s="4"/>
      <c r="AA86" s="4"/>
      <c r="AB86" s="4"/>
      <c r="AC86" s="4"/>
      <c r="AD86" s="4"/>
    </row>
    <row r="87" spans="1:30" x14ac:dyDescent="0.15">
      <c r="A87" s="4"/>
      <c r="L87" s="4"/>
      <c r="M87" s="4"/>
      <c r="N87" s="4"/>
      <c r="O87" s="4"/>
      <c r="P87" s="4"/>
      <c r="Q87" s="4"/>
      <c r="R87" s="4"/>
      <c r="S87" s="4"/>
      <c r="T87" s="4"/>
      <c r="U87" s="4"/>
      <c r="Z87" s="4"/>
      <c r="AA87" s="4"/>
      <c r="AB87" s="4"/>
      <c r="AC87" s="4"/>
      <c r="AD87" s="4"/>
    </row>
    <row r="88" spans="1:30" x14ac:dyDescent="0.15">
      <c r="A88" s="4"/>
      <c r="L88" s="4"/>
      <c r="M88" s="4"/>
      <c r="N88" s="4"/>
      <c r="O88" s="4"/>
      <c r="P88" s="4"/>
      <c r="Q88" s="4"/>
      <c r="R88" s="4"/>
      <c r="S88" s="4"/>
      <c r="T88" s="4"/>
      <c r="U88" s="4"/>
      <c r="Z88" s="4"/>
      <c r="AA88" s="4"/>
      <c r="AB88" s="4"/>
      <c r="AC88" s="4"/>
      <c r="AD88" s="4"/>
    </row>
    <row r="89" spans="1:30" x14ac:dyDescent="0.15">
      <c r="A89" s="4"/>
      <c r="L89" s="4"/>
      <c r="M89" s="4"/>
      <c r="N89" s="4"/>
      <c r="O89" s="4"/>
      <c r="P89" s="4"/>
      <c r="Q89" s="4"/>
      <c r="R89" s="4"/>
      <c r="S89" s="4"/>
      <c r="T89" s="4"/>
      <c r="U89" s="4"/>
      <c r="Z89" s="4"/>
      <c r="AA89" s="4"/>
      <c r="AB89" s="4"/>
      <c r="AC89" s="4"/>
      <c r="AD89" s="4"/>
    </row>
    <row r="90" spans="1:30" x14ac:dyDescent="0.15">
      <c r="A90" s="4"/>
      <c r="L90" s="4"/>
      <c r="M90" s="4"/>
      <c r="N90" s="4"/>
      <c r="O90" s="4"/>
      <c r="P90" s="4"/>
      <c r="Q90" s="4"/>
      <c r="R90" s="4"/>
      <c r="S90" s="4"/>
      <c r="T90" s="4"/>
      <c r="U90" s="4"/>
      <c r="Z90" s="4"/>
      <c r="AA90" s="4"/>
      <c r="AB90" s="4"/>
      <c r="AC90" s="4"/>
      <c r="AD90" s="4"/>
    </row>
    <row r="91" spans="1:30" x14ac:dyDescent="0.15">
      <c r="A91" s="4"/>
      <c r="L91" s="4"/>
      <c r="M91" s="4"/>
      <c r="N91" s="4"/>
      <c r="O91" s="4"/>
      <c r="P91" s="4"/>
      <c r="Q91" s="4"/>
      <c r="R91" s="4"/>
      <c r="S91" s="4"/>
      <c r="T91" s="4"/>
      <c r="U91" s="4"/>
      <c r="Z91" s="4"/>
      <c r="AA91" s="4"/>
      <c r="AB91" s="4"/>
      <c r="AC91" s="4"/>
      <c r="AD91" s="4"/>
    </row>
    <row r="92" spans="1:30" x14ac:dyDescent="0.15">
      <c r="A92" s="4"/>
      <c r="L92" s="4"/>
      <c r="M92" s="4"/>
      <c r="N92" s="4"/>
      <c r="O92" s="4"/>
      <c r="P92" s="4"/>
      <c r="Q92" s="4"/>
      <c r="R92" s="4"/>
      <c r="S92" s="4"/>
      <c r="T92" s="4"/>
      <c r="U92" s="4"/>
      <c r="Z92" s="4"/>
      <c r="AA92" s="4"/>
      <c r="AB92" s="4"/>
      <c r="AC92" s="4"/>
      <c r="AD92" s="4"/>
    </row>
    <row r="93" spans="1:30" x14ac:dyDescent="0.15">
      <c r="A93" s="4"/>
      <c r="L93" s="4"/>
      <c r="M93" s="4"/>
      <c r="N93" s="4"/>
      <c r="O93" s="4"/>
      <c r="P93" s="4"/>
      <c r="Q93" s="4"/>
      <c r="R93" s="4"/>
      <c r="S93" s="4"/>
      <c r="T93" s="4"/>
      <c r="U93" s="4"/>
      <c r="Z93" s="4"/>
      <c r="AA93" s="4"/>
      <c r="AB93" s="4"/>
      <c r="AC93" s="4"/>
      <c r="AD93" s="4"/>
    </row>
    <row r="94" spans="1:30" x14ac:dyDescent="0.15">
      <c r="A94" s="4"/>
      <c r="L94" s="4"/>
      <c r="M94" s="4"/>
      <c r="N94" s="4"/>
      <c r="O94" s="4"/>
      <c r="P94" s="4"/>
      <c r="Q94" s="4"/>
      <c r="R94" s="4"/>
      <c r="S94" s="4"/>
      <c r="T94" s="4"/>
      <c r="U94" s="4"/>
      <c r="Z94" s="4"/>
      <c r="AA94" s="4"/>
      <c r="AB94" s="4"/>
      <c r="AC94" s="4"/>
      <c r="AD94" s="4"/>
    </row>
    <row r="95" spans="1:30" x14ac:dyDescent="0.15">
      <c r="A95" s="4"/>
      <c r="L95" s="4"/>
      <c r="M95" s="4"/>
      <c r="N95" s="4"/>
      <c r="O95" s="4"/>
      <c r="P95" s="4"/>
      <c r="Q95" s="4"/>
      <c r="R95" s="4"/>
      <c r="S95" s="4"/>
      <c r="T95" s="4"/>
      <c r="U95" s="4"/>
      <c r="Z95" s="4"/>
      <c r="AA95" s="4"/>
      <c r="AB95" s="4"/>
      <c r="AC95" s="4"/>
      <c r="AD95" s="4"/>
    </row>
    <row r="96" spans="1:30" x14ac:dyDescent="0.15">
      <c r="A96" s="4"/>
      <c r="L96" s="4"/>
      <c r="M96" s="4"/>
      <c r="N96" s="4"/>
      <c r="O96" s="4"/>
      <c r="P96" s="4"/>
      <c r="Q96" s="4"/>
      <c r="R96" s="4"/>
      <c r="S96" s="4"/>
      <c r="T96" s="4"/>
      <c r="U96" s="4"/>
      <c r="Z96" s="4"/>
      <c r="AA96" s="4"/>
      <c r="AB96" s="4"/>
      <c r="AC96" s="4"/>
      <c r="AD96" s="4"/>
    </row>
    <row r="97" spans="1:30" x14ac:dyDescent="0.15">
      <c r="A97" s="4"/>
      <c r="L97" s="4"/>
      <c r="M97" s="4"/>
      <c r="N97" s="4"/>
      <c r="O97" s="4"/>
      <c r="P97" s="4"/>
      <c r="Q97" s="4"/>
      <c r="R97" s="4"/>
      <c r="S97" s="4"/>
      <c r="T97" s="4"/>
      <c r="U97" s="4"/>
      <c r="Z97" s="4"/>
      <c r="AA97" s="4"/>
      <c r="AB97" s="4"/>
      <c r="AC97" s="4"/>
      <c r="AD97" s="4"/>
    </row>
    <row r="98" spans="1:30" x14ac:dyDescent="0.15">
      <c r="A98" s="4"/>
      <c r="L98" s="4"/>
      <c r="M98" s="4"/>
      <c r="N98" s="4"/>
      <c r="O98" s="4"/>
      <c r="P98" s="4"/>
      <c r="Q98" s="4"/>
      <c r="R98" s="4"/>
      <c r="S98" s="4"/>
      <c r="T98" s="4"/>
      <c r="U98" s="4"/>
      <c r="Z98" s="4"/>
      <c r="AA98" s="4"/>
      <c r="AB98" s="4"/>
      <c r="AC98" s="4"/>
      <c r="AD98" s="4"/>
    </row>
    <row r="99" spans="1:30" x14ac:dyDescent="0.15">
      <c r="A99" s="4"/>
      <c r="L99" s="4"/>
      <c r="M99" s="4"/>
      <c r="N99" s="4"/>
      <c r="O99" s="4"/>
      <c r="P99" s="4"/>
      <c r="Q99" s="4"/>
      <c r="R99" s="4"/>
      <c r="S99" s="4"/>
      <c r="T99" s="4"/>
      <c r="U99" s="4"/>
      <c r="Z99" s="4"/>
      <c r="AA99" s="4"/>
      <c r="AB99" s="4"/>
      <c r="AC99" s="4"/>
      <c r="AD99" s="4"/>
    </row>
    <row r="100" spans="1:30" x14ac:dyDescent="0.15">
      <c r="A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Z100" s="4"/>
      <c r="AA100" s="4"/>
      <c r="AB100" s="4"/>
      <c r="AC100" s="4"/>
      <c r="AD100" s="4"/>
    </row>
    <row r="101" spans="1:30" x14ac:dyDescent="0.15">
      <c r="A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Z101" s="4"/>
      <c r="AA101" s="4"/>
      <c r="AB101" s="4"/>
      <c r="AC101" s="4"/>
      <c r="AD101" s="4"/>
    </row>
    <row r="102" spans="1:30" x14ac:dyDescent="0.15">
      <c r="A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Z102" s="4"/>
      <c r="AA102" s="4"/>
      <c r="AB102" s="4"/>
      <c r="AC102" s="4"/>
      <c r="AD102" s="4"/>
    </row>
    <row r="103" spans="1:30" x14ac:dyDescent="0.15">
      <c r="A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Z103" s="4"/>
      <c r="AA103" s="4"/>
      <c r="AB103" s="4"/>
      <c r="AC103" s="4"/>
      <c r="AD103" s="4"/>
    </row>
    <row r="104" spans="1:30" x14ac:dyDescent="0.15">
      <c r="A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Z104" s="4"/>
      <c r="AA104" s="4"/>
      <c r="AB104" s="4"/>
      <c r="AC104" s="4"/>
      <c r="AD104" s="4"/>
    </row>
    <row r="105" spans="1:30" x14ac:dyDescent="0.15">
      <c r="A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Z105" s="4"/>
      <c r="AA105" s="4"/>
      <c r="AB105" s="4"/>
      <c r="AC105" s="4"/>
      <c r="AD105" s="4"/>
    </row>
    <row r="106" spans="1:30" x14ac:dyDescent="0.15">
      <c r="A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Z106" s="4"/>
      <c r="AA106" s="4"/>
      <c r="AB106" s="4"/>
      <c r="AC106" s="4"/>
      <c r="AD106" s="4"/>
    </row>
    <row r="107" spans="1:30" x14ac:dyDescent="0.15">
      <c r="A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Z107" s="4"/>
      <c r="AA107" s="4"/>
      <c r="AB107" s="4"/>
      <c r="AC107" s="4"/>
      <c r="AD107" s="4"/>
    </row>
    <row r="108" spans="1:30" x14ac:dyDescent="0.15">
      <c r="A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Z108" s="4"/>
      <c r="AA108" s="4"/>
      <c r="AB108" s="4"/>
      <c r="AC108" s="4"/>
      <c r="AD108" s="4"/>
    </row>
    <row r="109" spans="1:30" x14ac:dyDescent="0.15">
      <c r="A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Z109" s="4"/>
      <c r="AA109" s="4"/>
      <c r="AB109" s="4"/>
      <c r="AC109" s="4"/>
      <c r="AD109" s="4"/>
    </row>
    <row r="110" spans="1:30" x14ac:dyDescent="0.15">
      <c r="A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Z110" s="4"/>
      <c r="AA110" s="4"/>
      <c r="AB110" s="4"/>
      <c r="AC110" s="4"/>
      <c r="AD110" s="4"/>
    </row>
    <row r="111" spans="1:30" x14ac:dyDescent="0.15">
      <c r="A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Z111" s="4"/>
      <c r="AA111" s="4"/>
      <c r="AB111" s="4"/>
      <c r="AC111" s="4"/>
      <c r="AD111" s="4"/>
    </row>
    <row r="112" spans="1:30" x14ac:dyDescent="0.15">
      <c r="A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Z112" s="4"/>
      <c r="AA112" s="4"/>
      <c r="AB112" s="4"/>
      <c r="AC112" s="4"/>
      <c r="AD112" s="4"/>
    </row>
    <row r="113" spans="1:30" x14ac:dyDescent="0.15">
      <c r="A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Z113" s="4"/>
      <c r="AA113" s="4"/>
      <c r="AB113" s="4"/>
      <c r="AC113" s="4"/>
      <c r="AD113" s="4"/>
    </row>
    <row r="114" spans="1:30" x14ac:dyDescent="0.15">
      <c r="A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Z114" s="4"/>
      <c r="AA114" s="4"/>
      <c r="AB114" s="4"/>
      <c r="AC114" s="4"/>
      <c r="AD114" s="4"/>
    </row>
    <row r="115" spans="1:30" x14ac:dyDescent="0.15">
      <c r="A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Z115" s="4"/>
      <c r="AA115" s="4"/>
      <c r="AB115" s="4"/>
      <c r="AC115" s="4"/>
      <c r="AD115" s="4"/>
    </row>
    <row r="116" spans="1:30" x14ac:dyDescent="0.15">
      <c r="A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Z116" s="4"/>
      <c r="AA116" s="4"/>
      <c r="AB116" s="4"/>
      <c r="AC116" s="4"/>
      <c r="AD116" s="4"/>
    </row>
    <row r="117" spans="1:30" x14ac:dyDescent="0.15">
      <c r="A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Z117" s="4"/>
      <c r="AA117" s="4"/>
      <c r="AB117" s="4"/>
      <c r="AC117" s="4"/>
      <c r="AD117" s="4"/>
    </row>
    <row r="118" spans="1:30" x14ac:dyDescent="0.15">
      <c r="A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Z118" s="4"/>
      <c r="AA118" s="4"/>
      <c r="AB118" s="4"/>
      <c r="AC118" s="4"/>
      <c r="AD118" s="4"/>
    </row>
    <row r="119" spans="1:30" x14ac:dyDescent="0.15">
      <c r="A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Z119" s="4"/>
      <c r="AA119" s="4"/>
      <c r="AB119" s="4"/>
      <c r="AC119" s="4"/>
      <c r="AD119" s="4"/>
    </row>
    <row r="120" spans="1:30" x14ac:dyDescent="0.15">
      <c r="A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Z120" s="4"/>
      <c r="AA120" s="4"/>
      <c r="AB120" s="4"/>
      <c r="AC120" s="4"/>
      <c r="AD120" s="4"/>
    </row>
    <row r="121" spans="1:30" x14ac:dyDescent="0.15">
      <c r="A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Z121" s="4"/>
      <c r="AA121" s="4"/>
      <c r="AB121" s="4"/>
      <c r="AC121" s="4"/>
      <c r="AD121" s="4"/>
    </row>
    <row r="122" spans="1:30" x14ac:dyDescent="0.15">
      <c r="A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Z122" s="4"/>
      <c r="AA122" s="4"/>
      <c r="AB122" s="4"/>
      <c r="AC122" s="4"/>
      <c r="AD122" s="4"/>
    </row>
    <row r="123" spans="1:30" x14ac:dyDescent="0.15">
      <c r="A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Z123" s="4"/>
      <c r="AA123" s="4"/>
      <c r="AB123" s="4"/>
      <c r="AC123" s="4"/>
      <c r="AD123" s="4"/>
    </row>
    <row r="124" spans="1:30" x14ac:dyDescent="0.15">
      <c r="A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Z124" s="4"/>
      <c r="AA124" s="4"/>
      <c r="AB124" s="4"/>
      <c r="AC124" s="4"/>
      <c r="AD124" s="4"/>
    </row>
    <row r="125" spans="1:30" x14ac:dyDescent="0.15">
      <c r="A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Z125" s="4"/>
      <c r="AA125" s="4"/>
      <c r="AB125" s="4"/>
      <c r="AC125" s="4"/>
      <c r="AD125" s="4"/>
    </row>
    <row r="126" spans="1:30" x14ac:dyDescent="0.15">
      <c r="A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Z126" s="4"/>
      <c r="AA126" s="4"/>
      <c r="AB126" s="4"/>
      <c r="AC126" s="4"/>
      <c r="AD126" s="4"/>
    </row>
    <row r="127" spans="1:30" x14ac:dyDescent="0.15">
      <c r="A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Z127" s="4"/>
      <c r="AA127" s="4"/>
      <c r="AB127" s="4"/>
      <c r="AC127" s="4"/>
      <c r="AD127" s="4"/>
    </row>
    <row r="128" spans="1:30" x14ac:dyDescent="0.15">
      <c r="A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Z128" s="4"/>
      <c r="AA128" s="4"/>
      <c r="AB128" s="4"/>
      <c r="AC128" s="4"/>
      <c r="AD128" s="4"/>
    </row>
    <row r="129" spans="1:30" x14ac:dyDescent="0.15">
      <c r="A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Z129" s="4"/>
      <c r="AA129" s="4"/>
      <c r="AB129" s="4"/>
      <c r="AC129" s="4"/>
      <c r="AD129" s="4"/>
    </row>
    <row r="130" spans="1:30" x14ac:dyDescent="0.15">
      <c r="A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Z130" s="4"/>
      <c r="AA130" s="4"/>
      <c r="AB130" s="4"/>
      <c r="AC130" s="4"/>
      <c r="AD130" s="4"/>
    </row>
    <row r="131" spans="1:30" x14ac:dyDescent="0.15">
      <c r="A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Z131" s="4"/>
      <c r="AA131" s="4"/>
      <c r="AB131" s="4"/>
      <c r="AC131" s="4"/>
      <c r="AD131" s="4"/>
    </row>
    <row r="132" spans="1:30" x14ac:dyDescent="0.15">
      <c r="A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Z132" s="4"/>
      <c r="AA132" s="4"/>
      <c r="AB132" s="4"/>
      <c r="AC132" s="4"/>
      <c r="AD132" s="4"/>
    </row>
    <row r="133" spans="1:30" x14ac:dyDescent="0.15">
      <c r="A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Z133" s="4"/>
      <c r="AA133" s="4"/>
      <c r="AB133" s="4"/>
      <c r="AC133" s="4"/>
      <c r="AD133" s="4"/>
    </row>
    <row r="134" spans="1:30" x14ac:dyDescent="0.15">
      <c r="A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Z134" s="4"/>
      <c r="AA134" s="4"/>
      <c r="AB134" s="4"/>
      <c r="AC134" s="4"/>
      <c r="AD134" s="4"/>
    </row>
    <row r="135" spans="1:30" x14ac:dyDescent="0.15">
      <c r="A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Z135" s="4"/>
      <c r="AA135" s="4"/>
      <c r="AB135" s="4"/>
      <c r="AC135" s="4"/>
      <c r="AD135" s="4"/>
    </row>
    <row r="136" spans="1:30" x14ac:dyDescent="0.15">
      <c r="A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Z136" s="4"/>
      <c r="AA136" s="4"/>
      <c r="AB136" s="4"/>
      <c r="AC136" s="4"/>
      <c r="AD136" s="4"/>
    </row>
    <row r="137" spans="1:30" x14ac:dyDescent="0.15">
      <c r="A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Z137" s="4"/>
      <c r="AA137" s="4"/>
      <c r="AB137" s="4"/>
      <c r="AC137" s="4"/>
      <c r="AD137" s="4"/>
    </row>
    <row r="138" spans="1:30" x14ac:dyDescent="0.15">
      <c r="A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Z138" s="4"/>
      <c r="AA138" s="4"/>
      <c r="AB138" s="4"/>
      <c r="AC138" s="4"/>
      <c r="AD138" s="4"/>
    </row>
    <row r="139" spans="1:30" x14ac:dyDescent="0.15">
      <c r="A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Z139" s="4"/>
      <c r="AA139" s="4"/>
      <c r="AB139" s="4"/>
      <c r="AC139" s="4"/>
      <c r="AD139" s="4"/>
    </row>
    <row r="140" spans="1:30" x14ac:dyDescent="0.15">
      <c r="A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Z140" s="4"/>
      <c r="AA140" s="4"/>
      <c r="AB140" s="4"/>
      <c r="AC140" s="4"/>
      <c r="AD140" s="4"/>
    </row>
    <row r="141" spans="1:30" x14ac:dyDescent="0.15">
      <c r="A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Z141" s="4"/>
      <c r="AA141" s="4"/>
      <c r="AB141" s="4"/>
      <c r="AC141" s="4"/>
      <c r="AD141" s="4"/>
    </row>
    <row r="142" spans="1:30" x14ac:dyDescent="0.15">
      <c r="A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Z142" s="4"/>
      <c r="AA142" s="4"/>
      <c r="AB142" s="4"/>
      <c r="AC142" s="4"/>
      <c r="AD142" s="4"/>
    </row>
    <row r="143" spans="1:30" x14ac:dyDescent="0.15">
      <c r="A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Z143" s="4"/>
      <c r="AA143" s="4"/>
      <c r="AB143" s="4"/>
      <c r="AC143" s="4"/>
      <c r="AD143" s="4"/>
    </row>
    <row r="144" spans="1:30" x14ac:dyDescent="0.15">
      <c r="A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Z144" s="4"/>
      <c r="AA144" s="4"/>
      <c r="AB144" s="4"/>
      <c r="AC144" s="4"/>
      <c r="AD144" s="4"/>
    </row>
    <row r="145" spans="1:30" x14ac:dyDescent="0.15">
      <c r="A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Z145" s="4"/>
      <c r="AA145" s="4"/>
      <c r="AB145" s="4"/>
      <c r="AC145" s="4"/>
      <c r="AD145" s="4"/>
    </row>
    <row r="146" spans="1:30" x14ac:dyDescent="0.15">
      <c r="A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Z146" s="4"/>
      <c r="AA146" s="4"/>
      <c r="AB146" s="4"/>
      <c r="AC146" s="4"/>
      <c r="AD146" s="4"/>
    </row>
    <row r="147" spans="1:30" x14ac:dyDescent="0.15">
      <c r="A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Z147" s="4"/>
      <c r="AA147" s="4"/>
      <c r="AB147" s="4"/>
      <c r="AC147" s="4"/>
      <c r="AD147" s="4"/>
    </row>
    <row r="148" spans="1:30" x14ac:dyDescent="0.15">
      <c r="A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Z148" s="4"/>
      <c r="AA148" s="4"/>
      <c r="AB148" s="4"/>
      <c r="AC148" s="4"/>
      <c r="AD148" s="4"/>
    </row>
    <row r="149" spans="1:30" x14ac:dyDescent="0.15">
      <c r="A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Z149" s="4"/>
      <c r="AA149" s="4"/>
      <c r="AB149" s="4"/>
      <c r="AC149" s="4"/>
      <c r="AD149" s="4"/>
    </row>
    <row r="150" spans="1:30" x14ac:dyDescent="0.15">
      <c r="A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Z150" s="4"/>
      <c r="AA150" s="4"/>
      <c r="AB150" s="4"/>
      <c r="AC150" s="4"/>
      <c r="AD150" s="4"/>
    </row>
    <row r="151" spans="1:30" x14ac:dyDescent="0.15">
      <c r="A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Z151" s="4"/>
      <c r="AA151" s="4"/>
      <c r="AB151" s="4"/>
      <c r="AC151" s="4"/>
      <c r="AD151" s="4"/>
    </row>
    <row r="152" spans="1:30" x14ac:dyDescent="0.15">
      <c r="A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Z152" s="4"/>
      <c r="AA152" s="4"/>
      <c r="AB152" s="4"/>
      <c r="AC152" s="4"/>
      <c r="AD152" s="4"/>
    </row>
    <row r="153" spans="1:30" x14ac:dyDescent="0.15">
      <c r="A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Z153" s="4"/>
      <c r="AA153" s="4"/>
      <c r="AB153" s="4"/>
      <c r="AC153" s="4"/>
      <c r="AD153" s="4"/>
    </row>
    <row r="154" spans="1:30" x14ac:dyDescent="0.15">
      <c r="A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Z154" s="4"/>
      <c r="AA154" s="4"/>
      <c r="AB154" s="4"/>
      <c r="AC154" s="4"/>
      <c r="AD154" s="4"/>
    </row>
    <row r="155" spans="1:30" x14ac:dyDescent="0.15">
      <c r="A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Z155" s="4"/>
      <c r="AA155" s="4"/>
      <c r="AB155" s="4"/>
      <c r="AC155" s="4"/>
      <c r="AD155" s="4"/>
    </row>
    <row r="156" spans="1:30" x14ac:dyDescent="0.15">
      <c r="A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Z156" s="4"/>
      <c r="AA156" s="4"/>
      <c r="AB156" s="4"/>
      <c r="AC156" s="4"/>
      <c r="AD156" s="4"/>
    </row>
    <row r="157" spans="1:30" x14ac:dyDescent="0.15">
      <c r="A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Z157" s="4"/>
      <c r="AA157" s="4"/>
      <c r="AB157" s="4"/>
      <c r="AC157" s="4"/>
      <c r="AD157" s="4"/>
    </row>
    <row r="158" spans="1:30" x14ac:dyDescent="0.15">
      <c r="A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Z158" s="4"/>
      <c r="AA158" s="4"/>
      <c r="AB158" s="4"/>
      <c r="AC158" s="4"/>
      <c r="AD158" s="4"/>
    </row>
    <row r="159" spans="1:30" x14ac:dyDescent="0.15">
      <c r="A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Z159" s="4"/>
      <c r="AA159" s="4"/>
      <c r="AB159" s="4"/>
      <c r="AC159" s="4"/>
      <c r="AD159" s="4"/>
    </row>
    <row r="160" spans="1:30" x14ac:dyDescent="0.15">
      <c r="A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Z160" s="4"/>
      <c r="AA160" s="4"/>
      <c r="AB160" s="4"/>
      <c r="AC160" s="4"/>
      <c r="AD160" s="4"/>
    </row>
    <row r="161" spans="1:30" x14ac:dyDescent="0.15">
      <c r="A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Z161" s="4"/>
      <c r="AA161" s="4"/>
      <c r="AB161" s="4"/>
      <c r="AC161" s="4"/>
      <c r="AD161" s="4"/>
    </row>
    <row r="162" spans="1:30" x14ac:dyDescent="0.15">
      <c r="A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Z162" s="4"/>
      <c r="AA162" s="4"/>
      <c r="AB162" s="4"/>
      <c r="AC162" s="4"/>
      <c r="AD162" s="4"/>
    </row>
    <row r="163" spans="1:30" x14ac:dyDescent="0.15">
      <c r="A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Z163" s="4"/>
      <c r="AA163" s="4"/>
      <c r="AB163" s="4"/>
      <c r="AC163" s="4"/>
      <c r="AD163" s="4"/>
    </row>
    <row r="164" spans="1:30" x14ac:dyDescent="0.15">
      <c r="A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Z164" s="4"/>
      <c r="AA164" s="4"/>
      <c r="AB164" s="4"/>
      <c r="AC164" s="4"/>
      <c r="AD164" s="4"/>
    </row>
    <row r="165" spans="1:30" x14ac:dyDescent="0.15">
      <c r="A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Z165" s="4"/>
      <c r="AA165" s="4"/>
      <c r="AB165" s="4"/>
      <c r="AC165" s="4"/>
      <c r="AD165" s="4"/>
    </row>
    <row r="166" spans="1:30" x14ac:dyDescent="0.15">
      <c r="A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Z166" s="4"/>
      <c r="AA166" s="4"/>
      <c r="AB166" s="4"/>
      <c r="AC166" s="4"/>
      <c r="AD166" s="4"/>
    </row>
    <row r="167" spans="1:30" x14ac:dyDescent="0.15">
      <c r="A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Z167" s="4"/>
      <c r="AA167" s="4"/>
      <c r="AB167" s="4"/>
      <c r="AC167" s="4"/>
      <c r="AD167" s="4"/>
    </row>
    <row r="168" spans="1:30" x14ac:dyDescent="0.15">
      <c r="A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Z168" s="4"/>
      <c r="AA168" s="4"/>
      <c r="AB168" s="4"/>
      <c r="AC168" s="4"/>
      <c r="AD168" s="4"/>
    </row>
    <row r="169" spans="1:30" x14ac:dyDescent="0.15">
      <c r="A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Z169" s="4"/>
      <c r="AA169" s="4"/>
      <c r="AB169" s="4"/>
      <c r="AC169" s="4"/>
      <c r="AD169" s="4"/>
    </row>
    <row r="170" spans="1:30" x14ac:dyDescent="0.15">
      <c r="A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Z170" s="4"/>
      <c r="AA170" s="4"/>
      <c r="AB170" s="4"/>
      <c r="AC170" s="4"/>
      <c r="AD170" s="4"/>
    </row>
    <row r="171" spans="1:30" x14ac:dyDescent="0.15">
      <c r="A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Z171" s="4"/>
      <c r="AA171" s="4"/>
      <c r="AB171" s="4"/>
      <c r="AC171" s="4"/>
      <c r="AD171" s="4"/>
    </row>
    <row r="172" spans="1:30" x14ac:dyDescent="0.15">
      <c r="A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Z172" s="4"/>
      <c r="AA172" s="4"/>
      <c r="AB172" s="4"/>
      <c r="AC172" s="4"/>
      <c r="AD172" s="4"/>
    </row>
    <row r="173" spans="1:30" x14ac:dyDescent="0.15">
      <c r="A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Z173" s="4"/>
      <c r="AA173" s="4"/>
      <c r="AB173" s="4"/>
      <c r="AC173" s="4"/>
      <c r="AD173" s="4"/>
    </row>
    <row r="174" spans="1:30" x14ac:dyDescent="0.15">
      <c r="A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Z174" s="4"/>
      <c r="AA174" s="4"/>
      <c r="AB174" s="4"/>
      <c r="AC174" s="4"/>
      <c r="AD174" s="4"/>
    </row>
    <row r="175" spans="1:30" x14ac:dyDescent="0.15">
      <c r="A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Z175" s="4"/>
      <c r="AA175" s="4"/>
      <c r="AB175" s="4"/>
      <c r="AC175" s="4"/>
      <c r="AD175" s="4"/>
    </row>
    <row r="176" spans="1:30" x14ac:dyDescent="0.15">
      <c r="A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Z176" s="4"/>
      <c r="AA176" s="4"/>
      <c r="AB176" s="4"/>
      <c r="AC176" s="4"/>
      <c r="AD176" s="4"/>
    </row>
    <row r="177" spans="1:30" x14ac:dyDescent="0.15">
      <c r="A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Z177" s="4"/>
      <c r="AA177" s="4"/>
      <c r="AB177" s="4"/>
      <c r="AC177" s="4"/>
      <c r="AD177" s="4"/>
    </row>
    <row r="178" spans="1:30" x14ac:dyDescent="0.15">
      <c r="A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Z178" s="4"/>
      <c r="AA178" s="4"/>
      <c r="AB178" s="4"/>
      <c r="AC178" s="4"/>
      <c r="AD178" s="4"/>
    </row>
    <row r="179" spans="1:30" x14ac:dyDescent="0.15">
      <c r="A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Z179" s="4"/>
      <c r="AA179" s="4"/>
      <c r="AB179" s="4"/>
      <c r="AC179" s="4"/>
      <c r="AD179" s="4"/>
    </row>
    <row r="180" spans="1:30" x14ac:dyDescent="0.15">
      <c r="A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Z180" s="4"/>
      <c r="AA180" s="4"/>
      <c r="AB180" s="4"/>
      <c r="AC180" s="4"/>
      <c r="AD180" s="4"/>
    </row>
    <row r="181" spans="1:30" x14ac:dyDescent="0.15">
      <c r="A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Z181" s="4"/>
      <c r="AA181" s="4"/>
      <c r="AB181" s="4"/>
      <c r="AC181" s="4"/>
      <c r="AD181" s="4"/>
    </row>
    <row r="182" spans="1:30" x14ac:dyDescent="0.15">
      <c r="A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Z182" s="4"/>
      <c r="AA182" s="4"/>
      <c r="AB182" s="4"/>
      <c r="AC182" s="4"/>
      <c r="AD182" s="4"/>
    </row>
    <row r="183" spans="1:30" x14ac:dyDescent="0.15">
      <c r="A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Z183" s="4"/>
      <c r="AA183" s="4"/>
      <c r="AB183" s="4"/>
      <c r="AC183" s="4"/>
      <c r="AD183" s="4"/>
    </row>
    <row r="184" spans="1:30" x14ac:dyDescent="0.15">
      <c r="A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Z184" s="4"/>
      <c r="AA184" s="4"/>
      <c r="AB184" s="4"/>
      <c r="AC184" s="4"/>
      <c r="AD184" s="4"/>
    </row>
    <row r="185" spans="1:30" x14ac:dyDescent="0.15">
      <c r="A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Z185" s="4"/>
      <c r="AA185" s="4"/>
      <c r="AB185" s="4"/>
      <c r="AC185" s="4"/>
      <c r="AD185" s="4"/>
    </row>
    <row r="186" spans="1:30" x14ac:dyDescent="0.15">
      <c r="A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Z186" s="4"/>
      <c r="AA186" s="4"/>
      <c r="AB186" s="4"/>
      <c r="AC186" s="4"/>
      <c r="AD186" s="4"/>
    </row>
    <row r="187" spans="1:30" x14ac:dyDescent="0.15">
      <c r="A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Z187" s="4"/>
      <c r="AA187" s="4"/>
      <c r="AB187" s="4"/>
      <c r="AC187" s="4"/>
      <c r="AD187" s="4"/>
    </row>
    <row r="188" spans="1:30" x14ac:dyDescent="0.15">
      <c r="A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Z188" s="4"/>
      <c r="AA188" s="4"/>
      <c r="AB188" s="4"/>
      <c r="AC188" s="4"/>
      <c r="AD188" s="4"/>
    </row>
    <row r="189" spans="1:30" x14ac:dyDescent="0.15">
      <c r="A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Z189" s="4"/>
      <c r="AA189" s="4"/>
      <c r="AB189" s="4"/>
      <c r="AC189" s="4"/>
      <c r="AD189" s="4"/>
    </row>
    <row r="190" spans="1:30" x14ac:dyDescent="0.15">
      <c r="A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Z190" s="4"/>
      <c r="AA190" s="4"/>
      <c r="AB190" s="4"/>
      <c r="AC190" s="4"/>
      <c r="AD190" s="4"/>
    </row>
    <row r="191" spans="1:30" x14ac:dyDescent="0.15">
      <c r="A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Z191" s="4"/>
      <c r="AA191" s="4"/>
      <c r="AB191" s="4"/>
      <c r="AC191" s="4"/>
      <c r="AD191" s="4"/>
    </row>
    <row r="192" spans="1:30" x14ac:dyDescent="0.15">
      <c r="A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Z192" s="4"/>
      <c r="AA192" s="4"/>
      <c r="AB192" s="4"/>
      <c r="AC192" s="4"/>
      <c r="AD192" s="4"/>
    </row>
    <row r="193" spans="1:30" x14ac:dyDescent="0.15">
      <c r="A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Z193" s="4"/>
      <c r="AA193" s="4"/>
      <c r="AB193" s="4"/>
      <c r="AC193" s="4"/>
      <c r="AD193" s="4"/>
    </row>
    <row r="194" spans="1:30" x14ac:dyDescent="0.15">
      <c r="A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Z194" s="4"/>
      <c r="AA194" s="4"/>
      <c r="AB194" s="4"/>
      <c r="AC194" s="4"/>
      <c r="AD194" s="4"/>
    </row>
    <row r="195" spans="1:30" x14ac:dyDescent="0.15">
      <c r="A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Z195" s="4"/>
      <c r="AA195" s="4"/>
      <c r="AB195" s="4"/>
      <c r="AC195" s="4"/>
      <c r="AD195" s="4"/>
    </row>
    <row r="196" spans="1:30" x14ac:dyDescent="0.15">
      <c r="A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Z196" s="4"/>
      <c r="AA196" s="4"/>
      <c r="AB196" s="4"/>
      <c r="AC196" s="4"/>
      <c r="AD196" s="4"/>
    </row>
    <row r="197" spans="1:30" x14ac:dyDescent="0.15">
      <c r="A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Z197" s="4"/>
      <c r="AA197" s="4"/>
      <c r="AB197" s="4"/>
      <c r="AC197" s="4"/>
      <c r="AD197" s="4"/>
    </row>
    <row r="198" spans="1:30" x14ac:dyDescent="0.15">
      <c r="A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Z198" s="4"/>
      <c r="AA198" s="4"/>
      <c r="AB198" s="4"/>
      <c r="AC198" s="4"/>
      <c r="AD198" s="4"/>
    </row>
    <row r="199" spans="1:30" x14ac:dyDescent="0.15">
      <c r="A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Z199" s="4"/>
      <c r="AA199" s="4"/>
      <c r="AB199" s="4"/>
      <c r="AC199" s="4"/>
      <c r="AD199" s="4"/>
    </row>
    <row r="200" spans="1:30" x14ac:dyDescent="0.15">
      <c r="A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Z200" s="4"/>
      <c r="AA200" s="4"/>
      <c r="AB200" s="4"/>
      <c r="AC200" s="4"/>
      <c r="AD200" s="4"/>
    </row>
    <row r="201" spans="1:30" x14ac:dyDescent="0.15">
      <c r="A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Z201" s="4"/>
      <c r="AA201" s="4"/>
      <c r="AB201" s="4"/>
      <c r="AC201" s="4"/>
      <c r="AD201" s="4"/>
    </row>
    <row r="202" spans="1:30" x14ac:dyDescent="0.15">
      <c r="A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Z202" s="4"/>
      <c r="AA202" s="4"/>
      <c r="AB202" s="4"/>
      <c r="AC202" s="4"/>
      <c r="AD202" s="4"/>
    </row>
    <row r="203" spans="1:30" x14ac:dyDescent="0.15">
      <c r="A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Z203" s="4"/>
      <c r="AA203" s="4"/>
      <c r="AB203" s="4"/>
      <c r="AC203" s="4"/>
      <c r="AD203" s="4"/>
    </row>
    <row r="204" spans="1:30" x14ac:dyDescent="0.15">
      <c r="A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Z204" s="4"/>
      <c r="AA204" s="4"/>
      <c r="AB204" s="4"/>
      <c r="AC204" s="4"/>
      <c r="AD204" s="4"/>
    </row>
    <row r="205" spans="1:30" x14ac:dyDescent="0.15">
      <c r="A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Z205" s="4"/>
      <c r="AA205" s="4"/>
      <c r="AB205" s="4"/>
      <c r="AC205" s="4"/>
      <c r="AD205" s="4"/>
    </row>
    <row r="206" spans="1:30" x14ac:dyDescent="0.15">
      <c r="A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Z206" s="4"/>
      <c r="AA206" s="4"/>
      <c r="AB206" s="4"/>
      <c r="AC206" s="4"/>
      <c r="AD206" s="4"/>
    </row>
    <row r="207" spans="1:30" x14ac:dyDescent="0.15">
      <c r="A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Z207" s="4"/>
      <c r="AA207" s="4"/>
      <c r="AB207" s="4"/>
      <c r="AC207" s="4"/>
      <c r="AD207" s="4"/>
    </row>
    <row r="208" spans="1:30" x14ac:dyDescent="0.15">
      <c r="A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Z208" s="4"/>
      <c r="AA208" s="4"/>
      <c r="AB208" s="4"/>
      <c r="AC208" s="4"/>
      <c r="AD208" s="4"/>
    </row>
    <row r="209" spans="1:30" x14ac:dyDescent="0.15">
      <c r="A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Z209" s="4"/>
      <c r="AA209" s="4"/>
      <c r="AB209" s="4"/>
      <c r="AC209" s="4"/>
      <c r="AD209" s="4"/>
    </row>
    <row r="210" spans="1:30" x14ac:dyDescent="0.15">
      <c r="A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Z210" s="4"/>
      <c r="AA210" s="4"/>
      <c r="AB210" s="4"/>
      <c r="AC210" s="4"/>
      <c r="AD210" s="4"/>
    </row>
    <row r="211" spans="1:30" x14ac:dyDescent="0.15">
      <c r="A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Z211" s="4"/>
      <c r="AA211" s="4"/>
      <c r="AB211" s="4"/>
      <c r="AC211" s="4"/>
      <c r="AD211" s="4"/>
    </row>
    <row r="212" spans="1:30" x14ac:dyDescent="0.15">
      <c r="A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Z212" s="4"/>
      <c r="AA212" s="4"/>
      <c r="AB212" s="4"/>
      <c r="AC212" s="4"/>
      <c r="AD212" s="4"/>
    </row>
    <row r="213" spans="1:30" x14ac:dyDescent="0.15">
      <c r="A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Z213" s="4"/>
      <c r="AA213" s="4"/>
      <c r="AB213" s="4"/>
      <c r="AC213" s="4"/>
      <c r="AD213" s="4"/>
    </row>
    <row r="214" spans="1:30" x14ac:dyDescent="0.15">
      <c r="A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Z214" s="4"/>
      <c r="AA214" s="4"/>
      <c r="AB214" s="4"/>
      <c r="AC214" s="4"/>
      <c r="AD214" s="4"/>
    </row>
    <row r="215" spans="1:30" x14ac:dyDescent="0.15">
      <c r="A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Z215" s="4"/>
      <c r="AA215" s="4"/>
      <c r="AB215" s="4"/>
      <c r="AC215" s="4"/>
      <c r="AD215" s="4"/>
    </row>
    <row r="216" spans="1:30" x14ac:dyDescent="0.15">
      <c r="A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Z216" s="4"/>
      <c r="AA216" s="4"/>
      <c r="AB216" s="4"/>
      <c r="AC216" s="4"/>
      <c r="AD216" s="4"/>
    </row>
    <row r="217" spans="1:30" x14ac:dyDescent="0.15">
      <c r="A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Z217" s="4"/>
      <c r="AA217" s="4"/>
      <c r="AB217" s="4"/>
      <c r="AC217" s="4"/>
      <c r="AD217" s="4"/>
    </row>
    <row r="218" spans="1:30" x14ac:dyDescent="0.15">
      <c r="A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Z218" s="4"/>
      <c r="AA218" s="4"/>
      <c r="AB218" s="4"/>
      <c r="AC218" s="4"/>
      <c r="AD218" s="4"/>
    </row>
    <row r="219" spans="1:30" x14ac:dyDescent="0.15">
      <c r="A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Z219" s="4"/>
      <c r="AA219" s="4"/>
      <c r="AB219" s="4"/>
      <c r="AC219" s="4"/>
      <c r="AD219" s="4"/>
    </row>
    <row r="220" spans="1:30" x14ac:dyDescent="0.15">
      <c r="A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Z220" s="4"/>
      <c r="AA220" s="4"/>
      <c r="AB220" s="4"/>
      <c r="AC220" s="4"/>
      <c r="AD220" s="4"/>
    </row>
    <row r="221" spans="1:30" x14ac:dyDescent="0.15">
      <c r="A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Z221" s="4"/>
      <c r="AA221" s="4"/>
      <c r="AB221" s="4"/>
      <c r="AC221" s="4"/>
      <c r="AD221" s="4"/>
    </row>
    <row r="222" spans="1:30" x14ac:dyDescent="0.15">
      <c r="A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Z222" s="4"/>
      <c r="AA222" s="4"/>
      <c r="AB222" s="4"/>
      <c r="AC222" s="4"/>
      <c r="AD222" s="4"/>
    </row>
    <row r="223" spans="1:30" x14ac:dyDescent="0.15">
      <c r="A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Z223" s="4"/>
      <c r="AA223" s="4"/>
      <c r="AB223" s="4"/>
      <c r="AC223" s="4"/>
      <c r="AD223" s="4"/>
    </row>
    <row r="224" spans="1:30" x14ac:dyDescent="0.15">
      <c r="A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Z224" s="4"/>
      <c r="AA224" s="4"/>
      <c r="AB224" s="4"/>
      <c r="AC224" s="4"/>
      <c r="AD224" s="4"/>
    </row>
    <row r="225" spans="1:30" x14ac:dyDescent="0.15">
      <c r="A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Z225" s="4"/>
      <c r="AA225" s="4"/>
      <c r="AB225" s="4"/>
      <c r="AC225" s="4"/>
      <c r="AD225" s="4"/>
    </row>
    <row r="226" spans="1:30" x14ac:dyDescent="0.15">
      <c r="A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Z226" s="4"/>
      <c r="AA226" s="4"/>
      <c r="AB226" s="4"/>
      <c r="AC226" s="4"/>
      <c r="AD226" s="4"/>
    </row>
    <row r="227" spans="1:30" x14ac:dyDescent="0.15">
      <c r="A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Z227" s="4"/>
      <c r="AA227" s="4"/>
      <c r="AB227" s="4"/>
      <c r="AC227" s="4"/>
      <c r="AD227" s="4"/>
    </row>
    <row r="228" spans="1:30" x14ac:dyDescent="0.15">
      <c r="A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Z228" s="4"/>
      <c r="AA228" s="4"/>
      <c r="AB228" s="4"/>
      <c r="AC228" s="4"/>
      <c r="AD228" s="4"/>
    </row>
    <row r="229" spans="1:30" x14ac:dyDescent="0.15">
      <c r="A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Z229" s="4"/>
      <c r="AA229" s="4"/>
      <c r="AB229" s="4"/>
      <c r="AC229" s="4"/>
      <c r="AD229" s="4"/>
    </row>
    <row r="230" spans="1:30" x14ac:dyDescent="0.15">
      <c r="A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Z230" s="4"/>
      <c r="AA230" s="4"/>
      <c r="AB230" s="4"/>
      <c r="AC230" s="4"/>
      <c r="AD230" s="4"/>
    </row>
    <row r="231" spans="1:30" x14ac:dyDescent="0.15">
      <c r="A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Z231" s="4"/>
      <c r="AA231" s="4"/>
      <c r="AB231" s="4"/>
      <c r="AC231" s="4"/>
      <c r="AD231" s="4"/>
    </row>
    <row r="232" spans="1:30" x14ac:dyDescent="0.15">
      <c r="A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Z232" s="4"/>
      <c r="AA232" s="4"/>
      <c r="AB232" s="4"/>
      <c r="AC232" s="4"/>
      <c r="AD232" s="4"/>
    </row>
    <row r="233" spans="1:30" x14ac:dyDescent="0.15">
      <c r="A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Z233" s="4"/>
      <c r="AA233" s="4"/>
      <c r="AB233" s="4"/>
      <c r="AC233" s="4"/>
      <c r="AD233" s="4"/>
    </row>
    <row r="234" spans="1:30" x14ac:dyDescent="0.15">
      <c r="A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Z234" s="4"/>
      <c r="AA234" s="4"/>
      <c r="AB234" s="4"/>
      <c r="AC234" s="4"/>
      <c r="AD234" s="4"/>
    </row>
    <row r="235" spans="1:30" x14ac:dyDescent="0.15">
      <c r="A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Z235" s="4"/>
      <c r="AA235" s="4"/>
      <c r="AB235" s="4"/>
      <c r="AC235" s="4"/>
      <c r="AD235" s="4"/>
    </row>
    <row r="236" spans="1:30" x14ac:dyDescent="0.15">
      <c r="A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Z236" s="4"/>
      <c r="AA236" s="4"/>
      <c r="AB236" s="4"/>
      <c r="AC236" s="4"/>
      <c r="AD236" s="4"/>
    </row>
    <row r="237" spans="1:30" x14ac:dyDescent="0.15">
      <c r="A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Z237" s="4"/>
      <c r="AA237" s="4"/>
      <c r="AB237" s="4"/>
      <c r="AC237" s="4"/>
      <c r="AD237" s="4"/>
    </row>
    <row r="238" spans="1:30" x14ac:dyDescent="0.15">
      <c r="A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Z238" s="4"/>
      <c r="AA238" s="4"/>
      <c r="AB238" s="4"/>
      <c r="AC238" s="4"/>
      <c r="AD238" s="4"/>
    </row>
    <row r="239" spans="1:30" x14ac:dyDescent="0.15">
      <c r="A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Z239" s="4"/>
      <c r="AA239" s="4"/>
      <c r="AB239" s="4"/>
      <c r="AC239" s="4"/>
      <c r="AD239" s="4"/>
    </row>
    <row r="240" spans="1:30" x14ac:dyDescent="0.15">
      <c r="A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Z240" s="4"/>
      <c r="AA240" s="4"/>
      <c r="AB240" s="4"/>
      <c r="AC240" s="4"/>
      <c r="AD240" s="4"/>
    </row>
    <row r="241" spans="1:30" x14ac:dyDescent="0.15">
      <c r="A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Z241" s="4"/>
      <c r="AA241" s="4"/>
      <c r="AB241" s="4"/>
      <c r="AC241" s="4"/>
      <c r="AD241" s="4"/>
    </row>
    <row r="242" spans="1:30" x14ac:dyDescent="0.15">
      <c r="A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Z242" s="4"/>
      <c r="AA242" s="4"/>
      <c r="AB242" s="4"/>
      <c r="AC242" s="4"/>
      <c r="AD242" s="4"/>
    </row>
    <row r="243" spans="1:30" x14ac:dyDescent="0.15">
      <c r="A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Z243" s="4"/>
      <c r="AA243" s="4"/>
      <c r="AB243" s="4"/>
      <c r="AC243" s="4"/>
      <c r="AD243" s="4"/>
    </row>
    <row r="244" spans="1:30" x14ac:dyDescent="0.15">
      <c r="A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Z244" s="4"/>
      <c r="AA244" s="4"/>
      <c r="AB244" s="4"/>
      <c r="AC244" s="4"/>
      <c r="AD244" s="4"/>
    </row>
    <row r="245" spans="1:30" x14ac:dyDescent="0.15">
      <c r="A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Z245" s="4"/>
      <c r="AA245" s="4"/>
      <c r="AB245" s="4"/>
      <c r="AC245" s="4"/>
      <c r="AD245" s="4"/>
    </row>
    <row r="246" spans="1:30" x14ac:dyDescent="0.15">
      <c r="A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Z246" s="4"/>
      <c r="AA246" s="4"/>
      <c r="AB246" s="4"/>
      <c r="AC246" s="4"/>
      <c r="AD246" s="4"/>
    </row>
    <row r="247" spans="1:30" x14ac:dyDescent="0.15">
      <c r="A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Z247" s="4"/>
      <c r="AA247" s="4"/>
      <c r="AB247" s="4"/>
      <c r="AC247" s="4"/>
      <c r="AD247" s="4"/>
    </row>
    <row r="248" spans="1:30" x14ac:dyDescent="0.15">
      <c r="A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Z248" s="4"/>
      <c r="AA248" s="4"/>
      <c r="AB248" s="4"/>
      <c r="AC248" s="4"/>
      <c r="AD248" s="4"/>
    </row>
    <row r="249" spans="1:30" x14ac:dyDescent="0.15">
      <c r="A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Z249" s="4"/>
      <c r="AA249" s="4"/>
      <c r="AB249" s="4"/>
      <c r="AC249" s="4"/>
      <c r="AD249" s="4"/>
    </row>
    <row r="250" spans="1:30" x14ac:dyDescent="0.15">
      <c r="A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Z250" s="4"/>
      <c r="AA250" s="4"/>
      <c r="AB250" s="4"/>
      <c r="AC250" s="4"/>
      <c r="AD250" s="4"/>
    </row>
    <row r="251" spans="1:30" x14ac:dyDescent="0.15">
      <c r="A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Z251" s="4"/>
      <c r="AA251" s="4"/>
      <c r="AB251" s="4"/>
      <c r="AC251" s="4"/>
      <c r="AD251" s="4"/>
    </row>
    <row r="252" spans="1:30" x14ac:dyDescent="0.15">
      <c r="A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Z252" s="4"/>
      <c r="AA252" s="4"/>
      <c r="AB252" s="4"/>
      <c r="AC252" s="4"/>
      <c r="AD252" s="4"/>
    </row>
    <row r="253" spans="1:30" x14ac:dyDescent="0.15">
      <c r="A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Z253" s="4"/>
      <c r="AA253" s="4"/>
      <c r="AB253" s="4"/>
      <c r="AC253" s="4"/>
      <c r="AD253" s="4"/>
    </row>
    <row r="254" spans="1:30" x14ac:dyDescent="0.15">
      <c r="A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Z254" s="4"/>
      <c r="AA254" s="4"/>
      <c r="AB254" s="4"/>
      <c r="AC254" s="4"/>
      <c r="AD254" s="4"/>
    </row>
    <row r="255" spans="1:30" x14ac:dyDescent="0.15">
      <c r="A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Z255" s="4"/>
      <c r="AA255" s="4"/>
      <c r="AB255" s="4"/>
      <c r="AC255" s="4"/>
      <c r="AD255" s="4"/>
    </row>
    <row r="256" spans="1:30" x14ac:dyDescent="0.15">
      <c r="A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Z256" s="4"/>
      <c r="AA256" s="4"/>
      <c r="AB256" s="4"/>
      <c r="AC256" s="4"/>
      <c r="AD256" s="4"/>
    </row>
    <row r="257" spans="1:30" x14ac:dyDescent="0.15">
      <c r="A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Z257" s="4"/>
      <c r="AA257" s="4"/>
      <c r="AB257" s="4"/>
      <c r="AC257" s="4"/>
      <c r="AD257" s="4"/>
    </row>
    <row r="258" spans="1:30" x14ac:dyDescent="0.15">
      <c r="A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Z258" s="4"/>
      <c r="AA258" s="4"/>
      <c r="AB258" s="4"/>
      <c r="AC258" s="4"/>
      <c r="AD258" s="4"/>
    </row>
    <row r="259" spans="1:30" x14ac:dyDescent="0.15">
      <c r="A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Z259" s="4"/>
      <c r="AA259" s="4"/>
      <c r="AB259" s="4"/>
      <c r="AC259" s="4"/>
      <c r="AD259" s="4"/>
    </row>
    <row r="260" spans="1:30" x14ac:dyDescent="0.15">
      <c r="A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Z260" s="4"/>
      <c r="AA260" s="4"/>
      <c r="AB260" s="4"/>
      <c r="AC260" s="4"/>
      <c r="AD260" s="4"/>
    </row>
    <row r="261" spans="1:30" x14ac:dyDescent="0.15">
      <c r="A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Z261" s="4"/>
      <c r="AA261" s="4"/>
      <c r="AB261" s="4"/>
      <c r="AC261" s="4"/>
      <c r="AD261" s="4"/>
    </row>
    <row r="262" spans="1:30" x14ac:dyDescent="0.15">
      <c r="A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Z262" s="4"/>
      <c r="AA262" s="4"/>
      <c r="AB262" s="4"/>
      <c r="AC262" s="4"/>
      <c r="AD262" s="4"/>
    </row>
    <row r="263" spans="1:30" x14ac:dyDescent="0.15">
      <c r="A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Z263" s="4"/>
      <c r="AA263" s="4"/>
      <c r="AB263" s="4"/>
      <c r="AC263" s="4"/>
      <c r="AD263" s="4"/>
    </row>
    <row r="264" spans="1:30" x14ac:dyDescent="0.15">
      <c r="A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Z264" s="4"/>
      <c r="AA264" s="4"/>
      <c r="AB264" s="4"/>
      <c r="AC264" s="4"/>
      <c r="AD264" s="4"/>
    </row>
    <row r="265" spans="1:30" x14ac:dyDescent="0.15">
      <c r="A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Z265" s="4"/>
      <c r="AA265" s="4"/>
      <c r="AB265" s="4"/>
      <c r="AC265" s="4"/>
      <c r="AD265" s="4"/>
    </row>
    <row r="266" spans="1:30" x14ac:dyDescent="0.15">
      <c r="A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Z266" s="4"/>
      <c r="AA266" s="4"/>
      <c r="AB266" s="4"/>
      <c r="AC266" s="4"/>
      <c r="AD266" s="4"/>
    </row>
    <row r="267" spans="1:30" x14ac:dyDescent="0.15">
      <c r="A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Z267" s="4"/>
      <c r="AA267" s="4"/>
      <c r="AB267" s="4"/>
      <c r="AC267" s="4"/>
      <c r="AD267" s="4"/>
    </row>
    <row r="268" spans="1:30" x14ac:dyDescent="0.15">
      <c r="A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Z268" s="4"/>
      <c r="AA268" s="4"/>
      <c r="AB268" s="4"/>
      <c r="AC268" s="4"/>
      <c r="AD268" s="4"/>
    </row>
    <row r="269" spans="1:30" x14ac:dyDescent="0.15">
      <c r="A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Z269" s="4"/>
      <c r="AA269" s="4"/>
      <c r="AB269" s="4"/>
      <c r="AC269" s="4"/>
      <c r="AD269" s="4"/>
    </row>
    <row r="270" spans="1:30" x14ac:dyDescent="0.15">
      <c r="A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Z270" s="4"/>
      <c r="AA270" s="4"/>
      <c r="AB270" s="4"/>
      <c r="AC270" s="4"/>
      <c r="AD270" s="4"/>
    </row>
    <row r="271" spans="1:30" x14ac:dyDescent="0.15">
      <c r="A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Z271" s="4"/>
      <c r="AA271" s="4"/>
      <c r="AB271" s="4"/>
      <c r="AC271" s="4"/>
      <c r="AD271" s="4"/>
    </row>
    <row r="272" spans="1:30" x14ac:dyDescent="0.15">
      <c r="A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Z272" s="4"/>
      <c r="AA272" s="4"/>
      <c r="AB272" s="4"/>
      <c r="AC272" s="4"/>
      <c r="AD272" s="4"/>
    </row>
    <row r="273" spans="1:30" x14ac:dyDescent="0.15">
      <c r="A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Z273" s="4"/>
      <c r="AA273" s="4"/>
      <c r="AB273" s="4"/>
      <c r="AC273" s="4"/>
      <c r="AD273" s="4"/>
    </row>
    <row r="274" spans="1:30" x14ac:dyDescent="0.15">
      <c r="A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Z274" s="4"/>
      <c r="AA274" s="4"/>
      <c r="AB274" s="4"/>
      <c r="AC274" s="4"/>
      <c r="AD274" s="4"/>
    </row>
    <row r="275" spans="1:30" x14ac:dyDescent="0.15">
      <c r="A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Z275" s="4"/>
      <c r="AA275" s="4"/>
      <c r="AB275" s="4"/>
      <c r="AC275" s="4"/>
      <c r="AD275" s="4"/>
    </row>
    <row r="276" spans="1:30" x14ac:dyDescent="0.15">
      <c r="A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Z276" s="4"/>
      <c r="AA276" s="4"/>
      <c r="AB276" s="4"/>
      <c r="AC276" s="4"/>
      <c r="AD276" s="4"/>
    </row>
    <row r="277" spans="1:30" x14ac:dyDescent="0.15">
      <c r="A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Z277" s="4"/>
      <c r="AA277" s="4"/>
      <c r="AB277" s="4"/>
      <c r="AC277" s="4"/>
      <c r="AD277" s="4"/>
    </row>
    <row r="278" spans="1:30" x14ac:dyDescent="0.15">
      <c r="A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Z278" s="4"/>
      <c r="AA278" s="4"/>
      <c r="AB278" s="4"/>
      <c r="AC278" s="4"/>
      <c r="AD278" s="4"/>
    </row>
    <row r="279" spans="1:30" x14ac:dyDescent="0.15">
      <c r="A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Z279" s="4"/>
      <c r="AA279" s="4"/>
      <c r="AB279" s="4"/>
      <c r="AC279" s="4"/>
      <c r="AD279" s="4"/>
    </row>
    <row r="280" spans="1:30" x14ac:dyDescent="0.15">
      <c r="A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Z280" s="4"/>
      <c r="AA280" s="4"/>
      <c r="AB280" s="4"/>
      <c r="AC280" s="4"/>
      <c r="AD280" s="4"/>
    </row>
    <row r="281" spans="1:30" x14ac:dyDescent="0.15">
      <c r="A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Z281" s="4"/>
      <c r="AA281" s="4"/>
      <c r="AB281" s="4"/>
      <c r="AC281" s="4"/>
      <c r="AD281" s="4"/>
    </row>
    <row r="282" spans="1:30" x14ac:dyDescent="0.15">
      <c r="A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Z282" s="4"/>
      <c r="AA282" s="4"/>
      <c r="AB282" s="4"/>
      <c r="AC282" s="4"/>
      <c r="AD282" s="4"/>
    </row>
    <row r="283" spans="1:30" x14ac:dyDescent="0.15">
      <c r="A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Z283" s="4"/>
      <c r="AA283" s="4"/>
      <c r="AB283" s="4"/>
      <c r="AC283" s="4"/>
      <c r="AD283" s="4"/>
    </row>
    <row r="284" spans="1:30" x14ac:dyDescent="0.15">
      <c r="A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Z284" s="4"/>
      <c r="AA284" s="4"/>
      <c r="AB284" s="4"/>
      <c r="AC284" s="4"/>
      <c r="AD284" s="4"/>
    </row>
    <row r="285" spans="1:30" x14ac:dyDescent="0.15">
      <c r="A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Z285" s="4"/>
      <c r="AA285" s="4"/>
      <c r="AB285" s="4"/>
      <c r="AC285" s="4"/>
      <c r="AD285" s="4"/>
    </row>
    <row r="286" spans="1:30" x14ac:dyDescent="0.15">
      <c r="A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Z286" s="4"/>
      <c r="AA286" s="4"/>
      <c r="AB286" s="4"/>
      <c r="AC286" s="4"/>
      <c r="AD286" s="4"/>
    </row>
    <row r="287" spans="1:30" x14ac:dyDescent="0.15">
      <c r="A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Z287" s="4"/>
      <c r="AA287" s="4"/>
      <c r="AB287" s="4"/>
      <c r="AC287" s="4"/>
      <c r="AD287" s="4"/>
    </row>
    <row r="288" spans="1:30" x14ac:dyDescent="0.15">
      <c r="A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Z288" s="4"/>
      <c r="AA288" s="4"/>
      <c r="AB288" s="4"/>
      <c r="AC288" s="4"/>
      <c r="AD288" s="4"/>
    </row>
    <row r="289" spans="1:30" x14ac:dyDescent="0.15">
      <c r="A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Z289" s="4"/>
      <c r="AA289" s="4"/>
      <c r="AB289" s="4"/>
      <c r="AC289" s="4"/>
      <c r="AD289" s="4"/>
    </row>
    <row r="290" spans="1:30" x14ac:dyDescent="0.15">
      <c r="A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Z290" s="4"/>
      <c r="AA290" s="4"/>
      <c r="AB290" s="4"/>
      <c r="AC290" s="4"/>
      <c r="AD290" s="4"/>
    </row>
    <row r="291" spans="1:30" x14ac:dyDescent="0.15">
      <c r="A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Z291" s="4"/>
      <c r="AA291" s="4"/>
      <c r="AB291" s="4"/>
      <c r="AC291" s="4"/>
      <c r="AD291" s="4"/>
    </row>
    <row r="292" spans="1:30" x14ac:dyDescent="0.15">
      <c r="A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Z292" s="4"/>
      <c r="AA292" s="4"/>
      <c r="AB292" s="4"/>
      <c r="AC292" s="4"/>
      <c r="AD292" s="4"/>
    </row>
    <row r="293" spans="1:30" x14ac:dyDescent="0.15">
      <c r="A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Z293" s="4"/>
      <c r="AA293" s="4"/>
      <c r="AB293" s="4"/>
      <c r="AC293" s="4"/>
      <c r="AD293" s="4"/>
    </row>
    <row r="294" spans="1:30" x14ac:dyDescent="0.15">
      <c r="A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Z294" s="4"/>
      <c r="AA294" s="4"/>
      <c r="AB294" s="4"/>
      <c r="AC294" s="4"/>
      <c r="AD294" s="4"/>
    </row>
    <row r="295" spans="1:30" x14ac:dyDescent="0.15">
      <c r="A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Z295" s="4"/>
      <c r="AA295" s="4"/>
      <c r="AB295" s="4"/>
      <c r="AC295" s="4"/>
      <c r="AD295" s="4"/>
    </row>
    <row r="296" spans="1:30" x14ac:dyDescent="0.15">
      <c r="A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Z296" s="4"/>
      <c r="AA296" s="4"/>
      <c r="AB296" s="4"/>
      <c r="AC296" s="4"/>
      <c r="AD296" s="4"/>
    </row>
    <row r="297" spans="1:30" x14ac:dyDescent="0.15">
      <c r="A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Z297" s="4"/>
      <c r="AA297" s="4"/>
      <c r="AB297" s="4"/>
      <c r="AC297" s="4"/>
      <c r="AD297" s="4"/>
    </row>
    <row r="298" spans="1:30" x14ac:dyDescent="0.15">
      <c r="A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Z298" s="4"/>
      <c r="AA298" s="4"/>
      <c r="AB298" s="4"/>
      <c r="AC298" s="4"/>
      <c r="AD298" s="4"/>
    </row>
    <row r="299" spans="1:30" x14ac:dyDescent="0.15">
      <c r="A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Z299" s="4"/>
      <c r="AA299" s="4"/>
      <c r="AB299" s="4"/>
      <c r="AC299" s="4"/>
      <c r="AD299" s="4"/>
    </row>
    <row r="300" spans="1:30" x14ac:dyDescent="0.15">
      <c r="A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Z300" s="4"/>
      <c r="AA300" s="4"/>
      <c r="AB300" s="4"/>
      <c r="AC300" s="4"/>
      <c r="AD300" s="4"/>
    </row>
    <row r="301" spans="1:30" x14ac:dyDescent="0.15">
      <c r="A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Z301" s="4"/>
      <c r="AA301" s="4"/>
      <c r="AB301" s="4"/>
      <c r="AC301" s="4"/>
      <c r="AD301" s="4"/>
    </row>
    <row r="302" spans="1:30" x14ac:dyDescent="0.15">
      <c r="A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Z302" s="4"/>
      <c r="AA302" s="4"/>
      <c r="AB302" s="4"/>
      <c r="AC302" s="4"/>
      <c r="AD302" s="4"/>
    </row>
    <row r="303" spans="1:30" x14ac:dyDescent="0.15">
      <c r="A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Z303" s="4"/>
      <c r="AA303" s="4"/>
      <c r="AB303" s="4"/>
      <c r="AC303" s="4"/>
      <c r="AD303" s="4"/>
    </row>
    <row r="304" spans="1:30" x14ac:dyDescent="0.15">
      <c r="A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Z304" s="4"/>
      <c r="AA304" s="4"/>
      <c r="AB304" s="4"/>
      <c r="AC304" s="4"/>
      <c r="AD304" s="4"/>
    </row>
    <row r="305" spans="1:30" x14ac:dyDescent="0.15">
      <c r="A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Z305" s="4"/>
      <c r="AA305" s="4"/>
      <c r="AB305" s="4"/>
      <c r="AC305" s="4"/>
      <c r="AD305" s="4"/>
    </row>
    <row r="306" spans="1:30" x14ac:dyDescent="0.15">
      <c r="A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Z306" s="4"/>
      <c r="AA306" s="4"/>
      <c r="AB306" s="4"/>
      <c r="AC306" s="4"/>
      <c r="AD306" s="4"/>
    </row>
    <row r="307" spans="1:30" x14ac:dyDescent="0.15">
      <c r="A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Z307" s="4"/>
      <c r="AA307" s="4"/>
      <c r="AB307" s="4"/>
      <c r="AC307" s="4"/>
      <c r="AD307" s="4"/>
    </row>
    <row r="308" spans="1:30" x14ac:dyDescent="0.15">
      <c r="A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Z308" s="4"/>
      <c r="AA308" s="4"/>
      <c r="AB308" s="4"/>
      <c r="AC308" s="4"/>
      <c r="AD308" s="4"/>
    </row>
    <row r="309" spans="1:30" x14ac:dyDescent="0.15">
      <c r="A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Z309" s="4"/>
      <c r="AA309" s="4"/>
      <c r="AB309" s="4"/>
      <c r="AC309" s="4"/>
      <c r="AD309" s="4"/>
    </row>
    <row r="310" spans="1:30" x14ac:dyDescent="0.15">
      <c r="A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Z310" s="4"/>
      <c r="AA310" s="4"/>
      <c r="AB310" s="4"/>
      <c r="AC310" s="4"/>
      <c r="AD310" s="4"/>
    </row>
    <row r="311" spans="1:30" x14ac:dyDescent="0.15">
      <c r="A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Z311" s="4"/>
      <c r="AA311" s="4"/>
      <c r="AB311" s="4"/>
      <c r="AC311" s="4"/>
      <c r="AD311" s="4"/>
    </row>
    <row r="312" spans="1:30" x14ac:dyDescent="0.15">
      <c r="A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Z312" s="4"/>
      <c r="AA312" s="4"/>
      <c r="AB312" s="4"/>
      <c r="AC312" s="4"/>
      <c r="AD312" s="4"/>
    </row>
    <row r="313" spans="1:30" x14ac:dyDescent="0.15">
      <c r="A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Z313" s="4"/>
      <c r="AA313" s="4"/>
      <c r="AB313" s="4"/>
      <c r="AC313" s="4"/>
      <c r="AD313" s="4"/>
    </row>
    <row r="314" spans="1:30" x14ac:dyDescent="0.15">
      <c r="A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Z314" s="4"/>
      <c r="AA314" s="4"/>
      <c r="AB314" s="4"/>
      <c r="AC314" s="4"/>
      <c r="AD314" s="4"/>
    </row>
    <row r="315" spans="1:30" x14ac:dyDescent="0.15">
      <c r="A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Z315" s="4"/>
      <c r="AA315" s="4"/>
      <c r="AB315" s="4"/>
      <c r="AC315" s="4"/>
      <c r="AD315" s="4"/>
    </row>
    <row r="316" spans="1:30" x14ac:dyDescent="0.15">
      <c r="A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Z316" s="4"/>
      <c r="AA316" s="4"/>
      <c r="AB316" s="4"/>
      <c r="AC316" s="4"/>
      <c r="AD316" s="4"/>
    </row>
    <row r="317" spans="1:30" x14ac:dyDescent="0.15">
      <c r="A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Z317" s="4"/>
      <c r="AA317" s="4"/>
      <c r="AB317" s="4"/>
      <c r="AC317" s="4"/>
      <c r="AD317" s="4"/>
    </row>
    <row r="318" spans="1:30" x14ac:dyDescent="0.15">
      <c r="A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Z318" s="4"/>
      <c r="AA318" s="4"/>
      <c r="AB318" s="4"/>
      <c r="AC318" s="4"/>
      <c r="AD318" s="4"/>
    </row>
    <row r="319" spans="1:30" x14ac:dyDescent="0.15">
      <c r="A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Z319" s="4"/>
      <c r="AA319" s="4"/>
      <c r="AB319" s="4"/>
      <c r="AC319" s="4"/>
      <c r="AD319" s="4"/>
    </row>
    <row r="320" spans="1:30" x14ac:dyDescent="0.15">
      <c r="A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Z320" s="4"/>
      <c r="AA320" s="4"/>
      <c r="AB320" s="4"/>
      <c r="AC320" s="4"/>
      <c r="AD320" s="4"/>
    </row>
    <row r="321" spans="1:30" x14ac:dyDescent="0.15">
      <c r="A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Z321" s="4"/>
      <c r="AA321" s="4"/>
      <c r="AB321" s="4"/>
      <c r="AC321" s="4"/>
      <c r="AD321" s="4"/>
    </row>
    <row r="322" spans="1:30" x14ac:dyDescent="0.15">
      <c r="A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Z322" s="4"/>
      <c r="AA322" s="4"/>
      <c r="AB322" s="4"/>
      <c r="AC322" s="4"/>
      <c r="AD322" s="4"/>
    </row>
    <row r="323" spans="1:30" x14ac:dyDescent="0.15">
      <c r="A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Z323" s="4"/>
      <c r="AA323" s="4"/>
      <c r="AB323" s="4"/>
      <c r="AC323" s="4"/>
      <c r="AD323" s="4"/>
    </row>
    <row r="324" spans="1:30" x14ac:dyDescent="0.15">
      <c r="A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Z324" s="4"/>
      <c r="AA324" s="4"/>
      <c r="AB324" s="4"/>
      <c r="AC324" s="4"/>
      <c r="AD324" s="4"/>
    </row>
    <row r="325" spans="1:30" x14ac:dyDescent="0.15">
      <c r="A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Z325" s="4"/>
      <c r="AA325" s="4"/>
      <c r="AB325" s="4"/>
      <c r="AC325" s="4"/>
      <c r="AD325" s="4"/>
    </row>
    <row r="326" spans="1:30" x14ac:dyDescent="0.15">
      <c r="A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Z326" s="4"/>
      <c r="AA326" s="4"/>
      <c r="AB326" s="4"/>
      <c r="AC326" s="4"/>
      <c r="AD326" s="4"/>
    </row>
    <row r="327" spans="1:30" x14ac:dyDescent="0.15">
      <c r="A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Z327" s="4"/>
      <c r="AA327" s="4"/>
      <c r="AB327" s="4"/>
      <c r="AC327" s="4"/>
      <c r="AD327" s="4"/>
    </row>
    <row r="328" spans="1:30" x14ac:dyDescent="0.15">
      <c r="A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Z328" s="4"/>
      <c r="AA328" s="4"/>
      <c r="AB328" s="4"/>
      <c r="AC328" s="4"/>
      <c r="AD328" s="4"/>
    </row>
    <row r="329" spans="1:30" x14ac:dyDescent="0.15">
      <c r="A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Z329" s="4"/>
      <c r="AA329" s="4"/>
      <c r="AB329" s="4"/>
      <c r="AC329" s="4"/>
      <c r="AD329" s="4"/>
    </row>
    <row r="330" spans="1:30" x14ac:dyDescent="0.15">
      <c r="A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Z330" s="4"/>
      <c r="AA330" s="4"/>
      <c r="AB330" s="4"/>
      <c r="AC330" s="4"/>
      <c r="AD330" s="4"/>
    </row>
    <row r="331" spans="1:30" x14ac:dyDescent="0.15">
      <c r="A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Z331" s="4"/>
      <c r="AA331" s="4"/>
      <c r="AB331" s="4"/>
      <c r="AC331" s="4"/>
      <c r="AD331" s="4"/>
    </row>
    <row r="332" spans="1:30" x14ac:dyDescent="0.15">
      <c r="A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Z332" s="4"/>
      <c r="AA332" s="4"/>
      <c r="AB332" s="4"/>
      <c r="AC332" s="4"/>
      <c r="AD332" s="4"/>
    </row>
    <row r="333" spans="1:30" x14ac:dyDescent="0.15">
      <c r="A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Z333" s="4"/>
      <c r="AA333" s="4"/>
      <c r="AB333" s="4"/>
      <c r="AC333" s="4"/>
      <c r="AD333" s="4"/>
    </row>
    <row r="334" spans="1:30" x14ac:dyDescent="0.15">
      <c r="A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Z334" s="4"/>
      <c r="AA334" s="4"/>
      <c r="AB334" s="4"/>
      <c r="AC334" s="4"/>
      <c r="AD334" s="4"/>
    </row>
    <row r="335" spans="1:30" x14ac:dyDescent="0.15">
      <c r="A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Z335" s="4"/>
      <c r="AA335" s="4"/>
      <c r="AB335" s="4"/>
      <c r="AC335" s="4"/>
      <c r="AD335" s="4"/>
    </row>
    <row r="336" spans="1:30" x14ac:dyDescent="0.15">
      <c r="A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Z336" s="4"/>
      <c r="AA336" s="4"/>
      <c r="AB336" s="4"/>
      <c r="AC336" s="4"/>
      <c r="AD336" s="4"/>
    </row>
    <row r="337" spans="1:30" x14ac:dyDescent="0.15">
      <c r="A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Z337" s="4"/>
      <c r="AA337" s="4"/>
      <c r="AB337" s="4"/>
      <c r="AC337" s="4"/>
      <c r="AD337" s="4"/>
    </row>
    <row r="338" spans="1:30" x14ac:dyDescent="0.15">
      <c r="A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Z338" s="4"/>
      <c r="AA338" s="4"/>
      <c r="AB338" s="4"/>
      <c r="AC338" s="4"/>
      <c r="AD338" s="4"/>
    </row>
    <row r="339" spans="1:30" x14ac:dyDescent="0.15">
      <c r="A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Z339" s="4"/>
      <c r="AA339" s="4"/>
      <c r="AB339" s="4"/>
      <c r="AC339" s="4"/>
      <c r="AD339" s="4"/>
    </row>
    <row r="340" spans="1:30" x14ac:dyDescent="0.15">
      <c r="A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Z340" s="4"/>
      <c r="AA340" s="4"/>
      <c r="AB340" s="4"/>
      <c r="AC340" s="4"/>
      <c r="AD340" s="4"/>
    </row>
    <row r="341" spans="1:30" x14ac:dyDescent="0.15">
      <c r="A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Z341" s="4"/>
      <c r="AA341" s="4"/>
      <c r="AB341" s="4"/>
      <c r="AC341" s="4"/>
      <c r="AD341" s="4"/>
    </row>
    <row r="342" spans="1:30" x14ac:dyDescent="0.15">
      <c r="A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Z342" s="4"/>
      <c r="AA342" s="4"/>
      <c r="AB342" s="4"/>
      <c r="AC342" s="4"/>
      <c r="AD342" s="4"/>
    </row>
    <row r="343" spans="1:30" x14ac:dyDescent="0.15">
      <c r="A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Z343" s="4"/>
      <c r="AA343" s="4"/>
      <c r="AB343" s="4"/>
      <c r="AC343" s="4"/>
      <c r="AD343" s="4"/>
    </row>
    <row r="344" spans="1:30" x14ac:dyDescent="0.15">
      <c r="A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Z344" s="4"/>
      <c r="AA344" s="4"/>
      <c r="AB344" s="4"/>
      <c r="AC344" s="4"/>
      <c r="AD344" s="4"/>
    </row>
    <row r="345" spans="1:30" x14ac:dyDescent="0.15">
      <c r="A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Z345" s="4"/>
      <c r="AA345" s="4"/>
      <c r="AB345" s="4"/>
      <c r="AC345" s="4"/>
      <c r="AD345" s="4"/>
    </row>
    <row r="346" spans="1:30" x14ac:dyDescent="0.15">
      <c r="A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Z346" s="4"/>
      <c r="AA346" s="4"/>
      <c r="AB346" s="4"/>
      <c r="AC346" s="4"/>
      <c r="AD346" s="4"/>
    </row>
    <row r="347" spans="1:30" x14ac:dyDescent="0.15">
      <c r="A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Z347" s="4"/>
      <c r="AA347" s="4"/>
      <c r="AB347" s="4"/>
      <c r="AC347" s="4"/>
      <c r="AD347" s="4"/>
    </row>
    <row r="348" spans="1:30" x14ac:dyDescent="0.15">
      <c r="A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Z348" s="4"/>
      <c r="AA348" s="4"/>
      <c r="AB348" s="4"/>
      <c r="AC348" s="4"/>
      <c r="AD348" s="4"/>
    </row>
    <row r="349" spans="1:30" x14ac:dyDescent="0.15">
      <c r="A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Z349" s="4"/>
      <c r="AA349" s="4"/>
      <c r="AB349" s="4"/>
      <c r="AC349" s="4"/>
      <c r="AD349" s="4"/>
    </row>
    <row r="350" spans="1:30" x14ac:dyDescent="0.15">
      <c r="A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Z350" s="4"/>
      <c r="AA350" s="4"/>
      <c r="AB350" s="4"/>
      <c r="AC350" s="4"/>
      <c r="AD350" s="4"/>
    </row>
    <row r="351" spans="1:30" x14ac:dyDescent="0.15">
      <c r="A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Z351" s="4"/>
      <c r="AA351" s="4"/>
      <c r="AB351" s="4"/>
      <c r="AC351" s="4"/>
      <c r="AD351" s="4"/>
    </row>
    <row r="352" spans="1:30" x14ac:dyDescent="0.15">
      <c r="A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Z352" s="4"/>
      <c r="AA352" s="4"/>
      <c r="AB352" s="4"/>
      <c r="AC352" s="4"/>
      <c r="AD352" s="4"/>
    </row>
    <row r="353" spans="1:30" x14ac:dyDescent="0.15">
      <c r="A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Z353" s="4"/>
      <c r="AA353" s="4"/>
      <c r="AB353" s="4"/>
      <c r="AC353" s="4"/>
      <c r="AD353" s="4"/>
    </row>
    <row r="354" spans="1:30" x14ac:dyDescent="0.15">
      <c r="A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Z354" s="4"/>
      <c r="AA354" s="4"/>
      <c r="AB354" s="4"/>
      <c r="AC354" s="4"/>
      <c r="AD354" s="4"/>
    </row>
    <row r="355" spans="1:30" x14ac:dyDescent="0.15">
      <c r="A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Z355" s="4"/>
      <c r="AA355" s="4"/>
      <c r="AB355" s="4"/>
      <c r="AC355" s="4"/>
      <c r="AD355" s="4"/>
    </row>
    <row r="356" spans="1:30" x14ac:dyDescent="0.15">
      <c r="A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Z356" s="4"/>
      <c r="AA356" s="4"/>
      <c r="AB356" s="4"/>
      <c r="AC356" s="4"/>
      <c r="AD356" s="4"/>
    </row>
    <row r="357" spans="1:30" x14ac:dyDescent="0.15">
      <c r="A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Z357" s="4"/>
      <c r="AA357" s="4"/>
      <c r="AB357" s="4"/>
      <c r="AC357" s="4"/>
      <c r="AD357" s="4"/>
    </row>
    <row r="358" spans="1:30" x14ac:dyDescent="0.15">
      <c r="A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Z358" s="4"/>
      <c r="AA358" s="4"/>
      <c r="AB358" s="4"/>
      <c r="AC358" s="4"/>
      <c r="AD358" s="4"/>
    </row>
    <row r="359" spans="1:30" x14ac:dyDescent="0.15">
      <c r="A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Z359" s="4"/>
      <c r="AA359" s="4"/>
      <c r="AB359" s="4"/>
      <c r="AC359" s="4"/>
      <c r="AD359" s="4"/>
    </row>
    <row r="360" spans="1:30" x14ac:dyDescent="0.15">
      <c r="A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Z360" s="4"/>
      <c r="AA360" s="4"/>
      <c r="AB360" s="4"/>
      <c r="AC360" s="4"/>
      <c r="AD360" s="4"/>
    </row>
    <row r="361" spans="1:30" x14ac:dyDescent="0.15">
      <c r="A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Z361" s="4"/>
      <c r="AA361" s="4"/>
      <c r="AB361" s="4"/>
      <c r="AC361" s="4"/>
      <c r="AD361" s="4"/>
    </row>
    <row r="362" spans="1:30" x14ac:dyDescent="0.15">
      <c r="A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Z362" s="4"/>
      <c r="AA362" s="4"/>
      <c r="AB362" s="4"/>
      <c r="AC362" s="4"/>
      <c r="AD362" s="4"/>
    </row>
    <row r="363" spans="1:30" x14ac:dyDescent="0.15">
      <c r="A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Z363" s="4"/>
      <c r="AA363" s="4"/>
      <c r="AB363" s="4"/>
      <c r="AC363" s="4"/>
      <c r="AD363" s="4"/>
    </row>
    <row r="364" spans="1:30" x14ac:dyDescent="0.15">
      <c r="A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Z364" s="4"/>
      <c r="AA364" s="4"/>
      <c r="AB364" s="4"/>
      <c r="AC364" s="4"/>
      <c r="AD364" s="4"/>
    </row>
    <row r="365" spans="1:30" x14ac:dyDescent="0.15">
      <c r="A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Z365" s="4"/>
      <c r="AA365" s="4"/>
      <c r="AB365" s="4"/>
      <c r="AC365" s="4"/>
      <c r="AD365" s="4"/>
    </row>
    <row r="366" spans="1:30" x14ac:dyDescent="0.15">
      <c r="A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Z366" s="4"/>
      <c r="AA366" s="4"/>
      <c r="AB366" s="4"/>
      <c r="AC366" s="4"/>
      <c r="AD366" s="4"/>
    </row>
    <row r="367" spans="1:30" x14ac:dyDescent="0.15">
      <c r="A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Z367" s="4"/>
      <c r="AA367" s="4"/>
      <c r="AB367" s="4"/>
      <c r="AC367" s="4"/>
      <c r="AD367" s="4"/>
    </row>
    <row r="368" spans="1:30" x14ac:dyDescent="0.15">
      <c r="A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Z368" s="4"/>
      <c r="AA368" s="4"/>
      <c r="AB368" s="4"/>
      <c r="AC368" s="4"/>
      <c r="AD368" s="4"/>
    </row>
    <row r="369" spans="1:30" x14ac:dyDescent="0.15">
      <c r="A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Z369" s="4"/>
      <c r="AA369" s="4"/>
      <c r="AB369" s="4"/>
      <c r="AC369" s="4"/>
      <c r="AD369" s="4"/>
    </row>
    <row r="370" spans="1:30" x14ac:dyDescent="0.15">
      <c r="A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Z370" s="4"/>
      <c r="AA370" s="4"/>
      <c r="AB370" s="4"/>
      <c r="AC370" s="4"/>
      <c r="AD370" s="4"/>
    </row>
    <row r="371" spans="1:30" x14ac:dyDescent="0.15">
      <c r="A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Z371" s="4"/>
      <c r="AA371" s="4"/>
      <c r="AB371" s="4"/>
      <c r="AC371" s="4"/>
      <c r="AD371" s="4"/>
    </row>
    <row r="372" spans="1:30" x14ac:dyDescent="0.15">
      <c r="A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Z372" s="4"/>
      <c r="AA372" s="4"/>
      <c r="AB372" s="4"/>
      <c r="AC372" s="4"/>
      <c r="AD372" s="4"/>
    </row>
    <row r="373" spans="1:30" x14ac:dyDescent="0.15">
      <c r="A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Z373" s="4"/>
      <c r="AA373" s="4"/>
      <c r="AB373" s="4"/>
      <c r="AC373" s="4"/>
      <c r="AD373" s="4"/>
    </row>
    <row r="374" spans="1:30" x14ac:dyDescent="0.15">
      <c r="A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Z374" s="4"/>
      <c r="AA374" s="4"/>
      <c r="AB374" s="4"/>
      <c r="AC374" s="4"/>
      <c r="AD374" s="4"/>
    </row>
    <row r="375" spans="1:30" x14ac:dyDescent="0.15">
      <c r="A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Z375" s="4"/>
      <c r="AA375" s="4"/>
      <c r="AB375" s="4"/>
      <c r="AC375" s="4"/>
      <c r="AD375" s="4"/>
    </row>
    <row r="376" spans="1:30" x14ac:dyDescent="0.15">
      <c r="A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Z376" s="4"/>
      <c r="AA376" s="4"/>
      <c r="AB376" s="4"/>
      <c r="AC376" s="4"/>
      <c r="AD376" s="4"/>
    </row>
    <row r="377" spans="1:30" x14ac:dyDescent="0.15">
      <c r="A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Z377" s="4"/>
      <c r="AA377" s="4"/>
      <c r="AB377" s="4"/>
      <c r="AC377" s="4"/>
      <c r="AD377" s="4"/>
    </row>
    <row r="378" spans="1:30" x14ac:dyDescent="0.15">
      <c r="A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Z378" s="4"/>
      <c r="AA378" s="4"/>
      <c r="AB378" s="4"/>
      <c r="AC378" s="4"/>
      <c r="AD378" s="4"/>
    </row>
    <row r="379" spans="1:30" x14ac:dyDescent="0.15">
      <c r="A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Z379" s="4"/>
      <c r="AA379" s="4"/>
      <c r="AB379" s="4"/>
      <c r="AC379" s="4"/>
      <c r="AD379" s="4"/>
    </row>
    <row r="380" spans="1:30" x14ac:dyDescent="0.15">
      <c r="A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Z380" s="4"/>
      <c r="AA380" s="4"/>
      <c r="AB380" s="4"/>
      <c r="AC380" s="4"/>
      <c r="AD380" s="4"/>
    </row>
    <row r="381" spans="1:30" x14ac:dyDescent="0.15">
      <c r="A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Z381" s="4"/>
      <c r="AA381" s="4"/>
      <c r="AB381" s="4"/>
      <c r="AC381" s="4"/>
      <c r="AD381" s="4"/>
    </row>
    <row r="382" spans="1:30" x14ac:dyDescent="0.15">
      <c r="A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Z382" s="4"/>
      <c r="AA382" s="4"/>
      <c r="AB382" s="4"/>
      <c r="AC382" s="4"/>
      <c r="AD382" s="4"/>
    </row>
    <row r="383" spans="1:30" x14ac:dyDescent="0.15">
      <c r="A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Z383" s="4"/>
      <c r="AA383" s="4"/>
      <c r="AB383" s="4"/>
      <c r="AC383" s="4"/>
      <c r="AD383" s="4"/>
    </row>
    <row r="384" spans="1:30" x14ac:dyDescent="0.15">
      <c r="A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Z384" s="4"/>
      <c r="AA384" s="4"/>
      <c r="AB384" s="4"/>
      <c r="AC384" s="4"/>
      <c r="AD384" s="4"/>
    </row>
    <row r="385" spans="1:30" x14ac:dyDescent="0.15">
      <c r="A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Z385" s="4"/>
      <c r="AA385" s="4"/>
      <c r="AB385" s="4"/>
      <c r="AC385" s="4"/>
      <c r="AD385" s="4"/>
    </row>
    <row r="386" spans="1:30" x14ac:dyDescent="0.15">
      <c r="A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Z386" s="4"/>
      <c r="AA386" s="4"/>
      <c r="AB386" s="4"/>
      <c r="AC386" s="4"/>
      <c r="AD386" s="4"/>
    </row>
    <row r="387" spans="1:30" x14ac:dyDescent="0.15">
      <c r="A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Z387" s="4"/>
      <c r="AA387" s="4"/>
      <c r="AB387" s="4"/>
      <c r="AC387" s="4"/>
      <c r="AD387" s="4"/>
    </row>
    <row r="388" spans="1:30" x14ac:dyDescent="0.15">
      <c r="A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Z388" s="4"/>
      <c r="AA388" s="4"/>
      <c r="AB388" s="4"/>
      <c r="AC388" s="4"/>
      <c r="AD388" s="4"/>
    </row>
    <row r="389" spans="1:30" x14ac:dyDescent="0.15">
      <c r="A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Z389" s="4"/>
      <c r="AA389" s="4"/>
      <c r="AB389" s="4"/>
      <c r="AC389" s="4"/>
      <c r="AD389" s="4"/>
    </row>
    <row r="390" spans="1:30" x14ac:dyDescent="0.15">
      <c r="A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Z390" s="4"/>
      <c r="AA390" s="4"/>
      <c r="AB390" s="4"/>
      <c r="AC390" s="4"/>
      <c r="AD390" s="4"/>
    </row>
    <row r="391" spans="1:30" x14ac:dyDescent="0.15">
      <c r="A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Z391" s="4"/>
      <c r="AA391" s="4"/>
      <c r="AB391" s="4"/>
      <c r="AC391" s="4"/>
      <c r="AD391" s="4"/>
    </row>
    <row r="392" spans="1:30" x14ac:dyDescent="0.15">
      <c r="A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Z392" s="4"/>
      <c r="AA392" s="4"/>
      <c r="AB392" s="4"/>
      <c r="AC392" s="4"/>
      <c r="AD392" s="4"/>
    </row>
    <row r="393" spans="1:30" x14ac:dyDescent="0.15">
      <c r="A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Z393" s="4"/>
      <c r="AA393" s="4"/>
      <c r="AB393" s="4"/>
      <c r="AC393" s="4"/>
      <c r="AD393" s="4"/>
    </row>
    <row r="394" spans="1:30" x14ac:dyDescent="0.15">
      <c r="A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Z394" s="4"/>
      <c r="AA394" s="4"/>
      <c r="AB394" s="4"/>
      <c r="AC394" s="4"/>
      <c r="AD394" s="4"/>
    </row>
    <row r="395" spans="1:30" x14ac:dyDescent="0.15">
      <c r="A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Z395" s="4"/>
      <c r="AA395" s="4"/>
      <c r="AB395" s="4"/>
      <c r="AC395" s="4"/>
      <c r="AD395" s="4"/>
    </row>
    <row r="396" spans="1:30" x14ac:dyDescent="0.15">
      <c r="A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Z396" s="4"/>
      <c r="AA396" s="4"/>
      <c r="AB396" s="4"/>
      <c r="AC396" s="4"/>
      <c r="AD396" s="4"/>
    </row>
    <row r="397" spans="1:30" x14ac:dyDescent="0.15">
      <c r="A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Z397" s="4"/>
      <c r="AA397" s="4"/>
      <c r="AB397" s="4"/>
      <c r="AC397" s="4"/>
      <c r="AD397" s="4"/>
    </row>
    <row r="398" spans="1:30" x14ac:dyDescent="0.15">
      <c r="A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Z398" s="4"/>
      <c r="AA398" s="4"/>
      <c r="AB398" s="4"/>
      <c r="AC398" s="4"/>
      <c r="AD398" s="4"/>
    </row>
    <row r="399" spans="1:30" x14ac:dyDescent="0.15">
      <c r="A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Z399" s="4"/>
      <c r="AA399" s="4"/>
      <c r="AB399" s="4"/>
      <c r="AC399" s="4"/>
      <c r="AD399" s="4"/>
    </row>
    <row r="400" spans="1:30" x14ac:dyDescent="0.15">
      <c r="A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Z400" s="4"/>
      <c r="AA400" s="4"/>
      <c r="AB400" s="4"/>
      <c r="AC400" s="4"/>
      <c r="AD400" s="4"/>
    </row>
    <row r="401" spans="1:30" x14ac:dyDescent="0.15">
      <c r="A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Z401" s="4"/>
      <c r="AA401" s="4"/>
      <c r="AB401" s="4"/>
      <c r="AC401" s="4"/>
      <c r="AD401" s="4"/>
    </row>
    <row r="402" spans="1:30" x14ac:dyDescent="0.15">
      <c r="A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Z402" s="4"/>
      <c r="AA402" s="4"/>
      <c r="AB402" s="4"/>
      <c r="AC402" s="4"/>
      <c r="AD402" s="4"/>
    </row>
    <row r="403" spans="1:30" x14ac:dyDescent="0.15">
      <c r="A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Z403" s="4"/>
      <c r="AA403" s="4"/>
      <c r="AB403" s="4"/>
      <c r="AC403" s="4"/>
      <c r="AD403" s="4"/>
    </row>
    <row r="404" spans="1:30" x14ac:dyDescent="0.15">
      <c r="A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Z404" s="4"/>
      <c r="AA404" s="4"/>
      <c r="AB404" s="4"/>
      <c r="AC404" s="4"/>
      <c r="AD404" s="4"/>
    </row>
    <row r="405" spans="1:30" x14ac:dyDescent="0.15">
      <c r="A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Z405" s="4"/>
      <c r="AA405" s="4"/>
      <c r="AB405" s="4"/>
      <c r="AC405" s="4"/>
      <c r="AD405" s="4"/>
    </row>
    <row r="406" spans="1:30" x14ac:dyDescent="0.15">
      <c r="A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Z406" s="4"/>
      <c r="AA406" s="4"/>
      <c r="AB406" s="4"/>
      <c r="AC406" s="4"/>
      <c r="AD406" s="4"/>
    </row>
    <row r="407" spans="1:30" x14ac:dyDescent="0.15">
      <c r="A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Z407" s="4"/>
      <c r="AA407" s="4"/>
      <c r="AB407" s="4"/>
      <c r="AC407" s="4"/>
      <c r="AD407" s="4"/>
    </row>
    <row r="408" spans="1:30" x14ac:dyDescent="0.15">
      <c r="A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Z408" s="4"/>
      <c r="AA408" s="4"/>
      <c r="AB408" s="4"/>
      <c r="AC408" s="4"/>
      <c r="AD408" s="4"/>
    </row>
    <row r="409" spans="1:30" x14ac:dyDescent="0.15">
      <c r="A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Z409" s="4"/>
      <c r="AA409" s="4"/>
      <c r="AB409" s="4"/>
      <c r="AC409" s="4"/>
      <c r="AD409" s="4"/>
    </row>
    <row r="410" spans="1:30" x14ac:dyDescent="0.15">
      <c r="A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Z410" s="4"/>
      <c r="AA410" s="4"/>
      <c r="AB410" s="4"/>
      <c r="AC410" s="4"/>
      <c r="AD410" s="4"/>
    </row>
    <row r="411" spans="1:30" x14ac:dyDescent="0.15">
      <c r="A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Z411" s="4"/>
      <c r="AA411" s="4"/>
      <c r="AB411" s="4"/>
      <c r="AC411" s="4"/>
      <c r="AD411" s="4"/>
    </row>
    <row r="412" spans="1:30" x14ac:dyDescent="0.15">
      <c r="A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Z412" s="4"/>
      <c r="AA412" s="4"/>
      <c r="AB412" s="4"/>
      <c r="AC412" s="4"/>
      <c r="AD412" s="4"/>
    </row>
    <row r="413" spans="1:30" x14ac:dyDescent="0.15">
      <c r="A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Z413" s="4"/>
      <c r="AA413" s="4"/>
      <c r="AB413" s="4"/>
      <c r="AC413" s="4"/>
      <c r="AD413" s="4"/>
    </row>
    <row r="414" spans="1:30" x14ac:dyDescent="0.15">
      <c r="A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Z414" s="4"/>
      <c r="AA414" s="4"/>
      <c r="AB414" s="4"/>
      <c r="AC414" s="4"/>
      <c r="AD414" s="4"/>
    </row>
    <row r="415" spans="1:30" x14ac:dyDescent="0.15">
      <c r="A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Z415" s="4"/>
      <c r="AA415" s="4"/>
      <c r="AB415" s="4"/>
      <c r="AC415" s="4"/>
      <c r="AD415" s="4"/>
    </row>
    <row r="416" spans="1:30" x14ac:dyDescent="0.15">
      <c r="A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Z416" s="4"/>
      <c r="AA416" s="4"/>
      <c r="AB416" s="4"/>
      <c r="AC416" s="4"/>
      <c r="AD416" s="4"/>
    </row>
    <row r="417" spans="1:30" x14ac:dyDescent="0.15">
      <c r="A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Z417" s="4"/>
      <c r="AA417" s="4"/>
      <c r="AB417" s="4"/>
      <c r="AC417" s="4"/>
      <c r="AD417" s="4"/>
    </row>
    <row r="418" spans="1:30" x14ac:dyDescent="0.15">
      <c r="A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Z418" s="4"/>
      <c r="AA418" s="4"/>
      <c r="AB418" s="4"/>
      <c r="AC418" s="4"/>
      <c r="AD418" s="4"/>
    </row>
    <row r="419" spans="1:30" x14ac:dyDescent="0.15">
      <c r="A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Z419" s="4"/>
      <c r="AA419" s="4"/>
      <c r="AB419" s="4"/>
      <c r="AC419" s="4"/>
      <c r="AD419" s="4"/>
    </row>
    <row r="420" spans="1:30" x14ac:dyDescent="0.15">
      <c r="A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Z420" s="4"/>
      <c r="AA420" s="4"/>
      <c r="AB420" s="4"/>
      <c r="AC420" s="4"/>
      <c r="AD420" s="4"/>
    </row>
    <row r="421" spans="1:30" x14ac:dyDescent="0.15">
      <c r="A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Z421" s="4"/>
      <c r="AA421" s="4"/>
      <c r="AB421" s="4"/>
      <c r="AC421" s="4"/>
      <c r="AD421" s="4"/>
    </row>
    <row r="422" spans="1:30" x14ac:dyDescent="0.15">
      <c r="A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Z422" s="4"/>
      <c r="AA422" s="4"/>
      <c r="AB422" s="4"/>
      <c r="AC422" s="4"/>
      <c r="AD422" s="4"/>
    </row>
    <row r="423" spans="1:30" x14ac:dyDescent="0.15">
      <c r="A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Z423" s="4"/>
      <c r="AA423" s="4"/>
      <c r="AB423" s="4"/>
      <c r="AC423" s="4"/>
      <c r="AD423" s="4"/>
    </row>
    <row r="424" spans="1:30" x14ac:dyDescent="0.15">
      <c r="A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Z424" s="4"/>
      <c r="AA424" s="4"/>
      <c r="AB424" s="4"/>
      <c r="AC424" s="4"/>
      <c r="AD424" s="4"/>
    </row>
    <row r="425" spans="1:30" x14ac:dyDescent="0.15">
      <c r="A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Z425" s="4"/>
      <c r="AA425" s="4"/>
      <c r="AB425" s="4"/>
      <c r="AC425" s="4"/>
      <c r="AD425" s="4"/>
    </row>
    <row r="426" spans="1:30" x14ac:dyDescent="0.15">
      <c r="A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Z426" s="4"/>
      <c r="AA426" s="4"/>
      <c r="AB426" s="4"/>
      <c r="AC426" s="4"/>
      <c r="AD426" s="4"/>
    </row>
    <row r="427" spans="1:30" x14ac:dyDescent="0.15">
      <c r="A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Z427" s="4"/>
      <c r="AA427" s="4"/>
      <c r="AB427" s="4"/>
      <c r="AC427" s="4"/>
      <c r="AD427" s="4"/>
    </row>
    <row r="428" spans="1:30" x14ac:dyDescent="0.15">
      <c r="A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Z428" s="4"/>
      <c r="AA428" s="4"/>
      <c r="AB428" s="4"/>
      <c r="AC428" s="4"/>
      <c r="AD428" s="4"/>
    </row>
    <row r="429" spans="1:30" x14ac:dyDescent="0.15">
      <c r="A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Z429" s="4"/>
      <c r="AA429" s="4"/>
      <c r="AB429" s="4"/>
      <c r="AC429" s="4"/>
      <c r="AD429" s="4"/>
    </row>
    <row r="430" spans="1:30" x14ac:dyDescent="0.15">
      <c r="A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Z430" s="4"/>
      <c r="AA430" s="4"/>
      <c r="AB430" s="4"/>
      <c r="AC430" s="4"/>
      <c r="AD430" s="4"/>
    </row>
    <row r="431" spans="1:30" x14ac:dyDescent="0.15">
      <c r="A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Z431" s="4"/>
      <c r="AA431" s="4"/>
      <c r="AB431" s="4"/>
      <c r="AC431" s="4"/>
      <c r="AD431" s="4"/>
    </row>
    <row r="432" spans="1:30" x14ac:dyDescent="0.15">
      <c r="A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Z432" s="4"/>
      <c r="AA432" s="4"/>
      <c r="AB432" s="4"/>
      <c r="AC432" s="4"/>
      <c r="AD432" s="4"/>
    </row>
    <row r="433" spans="1:30" x14ac:dyDescent="0.15">
      <c r="A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Z433" s="4"/>
      <c r="AA433" s="4"/>
      <c r="AB433" s="4"/>
      <c r="AC433" s="4"/>
      <c r="AD433" s="4"/>
    </row>
    <row r="434" spans="1:30" x14ac:dyDescent="0.15">
      <c r="A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Z434" s="4"/>
      <c r="AA434" s="4"/>
      <c r="AB434" s="4"/>
      <c r="AC434" s="4"/>
      <c r="AD434" s="4"/>
    </row>
    <row r="435" spans="1:30" x14ac:dyDescent="0.15">
      <c r="A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Z435" s="4"/>
      <c r="AA435" s="4"/>
      <c r="AB435" s="4"/>
      <c r="AC435" s="4"/>
      <c r="AD435" s="4"/>
    </row>
    <row r="436" spans="1:30" x14ac:dyDescent="0.15">
      <c r="A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Z436" s="4"/>
      <c r="AA436" s="4"/>
      <c r="AB436" s="4"/>
      <c r="AC436" s="4"/>
      <c r="AD436" s="4"/>
    </row>
    <row r="437" spans="1:30" x14ac:dyDescent="0.15">
      <c r="A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Z437" s="4"/>
      <c r="AA437" s="4"/>
      <c r="AB437" s="4"/>
      <c r="AC437" s="4"/>
      <c r="AD437" s="4"/>
    </row>
    <row r="438" spans="1:30" x14ac:dyDescent="0.15">
      <c r="A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Z438" s="4"/>
      <c r="AA438" s="4"/>
      <c r="AB438" s="4"/>
      <c r="AC438" s="4"/>
      <c r="AD438" s="4"/>
    </row>
    <row r="439" spans="1:30" x14ac:dyDescent="0.15">
      <c r="A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Z439" s="4"/>
      <c r="AA439" s="4"/>
      <c r="AB439" s="4"/>
      <c r="AC439" s="4"/>
      <c r="AD439" s="4"/>
    </row>
    <row r="440" spans="1:30" x14ac:dyDescent="0.15">
      <c r="A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Z440" s="4"/>
      <c r="AA440" s="4"/>
      <c r="AB440" s="4"/>
      <c r="AC440" s="4"/>
      <c r="AD440" s="4"/>
    </row>
    <row r="441" spans="1:30" x14ac:dyDescent="0.15">
      <c r="A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Z441" s="4"/>
      <c r="AA441" s="4"/>
      <c r="AB441" s="4"/>
      <c r="AC441" s="4"/>
      <c r="AD441" s="4"/>
    </row>
    <row r="442" spans="1:30" x14ac:dyDescent="0.15">
      <c r="A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Z442" s="4"/>
      <c r="AA442" s="4"/>
      <c r="AB442" s="4"/>
      <c r="AC442" s="4"/>
      <c r="AD442" s="4"/>
    </row>
    <row r="443" spans="1:30" x14ac:dyDescent="0.15">
      <c r="A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Z443" s="4"/>
      <c r="AA443" s="4"/>
      <c r="AB443" s="4"/>
      <c r="AC443" s="4"/>
      <c r="AD443" s="4"/>
    </row>
    <row r="444" spans="1:30" x14ac:dyDescent="0.15">
      <c r="A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Z444" s="4"/>
      <c r="AA444" s="4"/>
      <c r="AB444" s="4"/>
      <c r="AC444" s="4"/>
      <c r="AD444" s="4"/>
    </row>
    <row r="445" spans="1:30" x14ac:dyDescent="0.15">
      <c r="A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Z445" s="4"/>
      <c r="AA445" s="4"/>
      <c r="AB445" s="4"/>
      <c r="AC445" s="4"/>
      <c r="AD445" s="4"/>
    </row>
    <row r="446" spans="1:30" x14ac:dyDescent="0.15">
      <c r="A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Z446" s="4"/>
      <c r="AA446" s="4"/>
      <c r="AB446" s="4"/>
      <c r="AC446" s="4"/>
      <c r="AD446" s="4"/>
    </row>
    <row r="447" spans="1:30" x14ac:dyDescent="0.15">
      <c r="A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Z447" s="4"/>
      <c r="AA447" s="4"/>
      <c r="AB447" s="4"/>
      <c r="AC447" s="4"/>
      <c r="AD447" s="4"/>
    </row>
    <row r="448" spans="1:30" x14ac:dyDescent="0.15">
      <c r="A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Z448" s="4"/>
      <c r="AA448" s="4"/>
      <c r="AB448" s="4"/>
      <c r="AC448" s="4"/>
      <c r="AD448" s="4"/>
    </row>
    <row r="449" spans="1:30" x14ac:dyDescent="0.15">
      <c r="A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Z449" s="4"/>
      <c r="AA449" s="4"/>
      <c r="AB449" s="4"/>
      <c r="AC449" s="4"/>
      <c r="AD449" s="4"/>
    </row>
    <row r="450" spans="1:30" x14ac:dyDescent="0.15">
      <c r="A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Z450" s="4"/>
      <c r="AA450" s="4"/>
      <c r="AB450" s="4"/>
      <c r="AC450" s="4"/>
      <c r="AD450" s="4"/>
    </row>
    <row r="451" spans="1:30" x14ac:dyDescent="0.15">
      <c r="A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Z451" s="4"/>
      <c r="AA451" s="4"/>
      <c r="AB451" s="4"/>
      <c r="AC451" s="4"/>
      <c r="AD451" s="4"/>
    </row>
    <row r="452" spans="1:30" x14ac:dyDescent="0.15">
      <c r="A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Z452" s="4"/>
      <c r="AA452" s="4"/>
      <c r="AB452" s="4"/>
      <c r="AC452" s="4"/>
      <c r="AD452" s="4"/>
    </row>
    <row r="453" spans="1:30" x14ac:dyDescent="0.15">
      <c r="A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Z453" s="4"/>
      <c r="AA453" s="4"/>
      <c r="AB453" s="4"/>
      <c r="AC453" s="4"/>
      <c r="AD453" s="4"/>
    </row>
    <row r="454" spans="1:30" x14ac:dyDescent="0.15">
      <c r="A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Z454" s="4"/>
      <c r="AA454" s="4"/>
      <c r="AB454" s="4"/>
      <c r="AC454" s="4"/>
      <c r="AD454" s="4"/>
    </row>
    <row r="455" spans="1:30" x14ac:dyDescent="0.15">
      <c r="A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Z455" s="4"/>
      <c r="AA455" s="4"/>
      <c r="AB455" s="4"/>
      <c r="AC455" s="4"/>
      <c r="AD455" s="4"/>
    </row>
    <row r="456" spans="1:30" x14ac:dyDescent="0.15">
      <c r="A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Z456" s="4"/>
      <c r="AA456" s="4"/>
      <c r="AB456" s="4"/>
      <c r="AC456" s="4"/>
      <c r="AD456" s="4"/>
    </row>
    <row r="457" spans="1:30" x14ac:dyDescent="0.15">
      <c r="A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Z457" s="4"/>
      <c r="AA457" s="4"/>
      <c r="AB457" s="4"/>
      <c r="AC457" s="4"/>
      <c r="AD457" s="4"/>
    </row>
    <row r="458" spans="1:30" x14ac:dyDescent="0.15">
      <c r="A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Z458" s="4"/>
      <c r="AA458" s="4"/>
      <c r="AB458" s="4"/>
      <c r="AC458" s="4"/>
      <c r="AD458" s="4"/>
    </row>
    <row r="459" spans="1:30" x14ac:dyDescent="0.15">
      <c r="A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Z459" s="4"/>
      <c r="AA459" s="4"/>
      <c r="AB459" s="4"/>
      <c r="AC459" s="4"/>
      <c r="AD459" s="4"/>
    </row>
    <row r="460" spans="1:30" x14ac:dyDescent="0.15">
      <c r="A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Z460" s="4"/>
      <c r="AA460" s="4"/>
      <c r="AB460" s="4"/>
      <c r="AC460" s="4"/>
      <c r="AD460" s="4"/>
    </row>
    <row r="461" spans="1:30" x14ac:dyDescent="0.15">
      <c r="A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Z461" s="4"/>
      <c r="AA461" s="4"/>
      <c r="AB461" s="4"/>
      <c r="AC461" s="4"/>
      <c r="AD461" s="4"/>
    </row>
    <row r="462" spans="1:30" x14ac:dyDescent="0.15">
      <c r="A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Z462" s="4"/>
      <c r="AA462" s="4"/>
      <c r="AB462" s="4"/>
      <c r="AC462" s="4"/>
      <c r="AD462" s="4"/>
    </row>
    <row r="463" spans="1:30" x14ac:dyDescent="0.15">
      <c r="A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Z463" s="4"/>
      <c r="AA463" s="4"/>
      <c r="AB463" s="4"/>
      <c r="AC463" s="4"/>
      <c r="AD463" s="4"/>
    </row>
    <row r="464" spans="1:30" x14ac:dyDescent="0.15">
      <c r="A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Z464" s="4"/>
      <c r="AA464" s="4"/>
      <c r="AB464" s="4"/>
      <c r="AC464" s="4"/>
      <c r="AD464" s="4"/>
    </row>
    <row r="465" spans="1:30" x14ac:dyDescent="0.15">
      <c r="A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Z465" s="4"/>
      <c r="AA465" s="4"/>
      <c r="AB465" s="4"/>
      <c r="AC465" s="4"/>
      <c r="AD465" s="4"/>
    </row>
    <row r="466" spans="1:30" x14ac:dyDescent="0.15">
      <c r="A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Z466" s="4"/>
      <c r="AA466" s="4"/>
      <c r="AB466" s="4"/>
      <c r="AC466" s="4"/>
      <c r="AD466" s="4"/>
    </row>
    <row r="467" spans="1:30" x14ac:dyDescent="0.15">
      <c r="A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Z467" s="4"/>
      <c r="AA467" s="4"/>
      <c r="AB467" s="4"/>
      <c r="AC467" s="4"/>
      <c r="AD467" s="4"/>
    </row>
    <row r="468" spans="1:30" x14ac:dyDescent="0.15">
      <c r="A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Z468" s="4"/>
      <c r="AA468" s="4"/>
      <c r="AB468" s="4"/>
      <c r="AC468" s="4"/>
      <c r="AD468" s="4"/>
    </row>
    <row r="469" spans="1:30" x14ac:dyDescent="0.15">
      <c r="A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Z469" s="4"/>
      <c r="AA469" s="4"/>
      <c r="AB469" s="4"/>
      <c r="AC469" s="4"/>
      <c r="AD469" s="4"/>
    </row>
    <row r="470" spans="1:30" x14ac:dyDescent="0.15">
      <c r="A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Z470" s="4"/>
      <c r="AA470" s="4"/>
      <c r="AB470" s="4"/>
      <c r="AC470" s="4"/>
      <c r="AD470" s="4"/>
    </row>
    <row r="471" spans="1:30" x14ac:dyDescent="0.15">
      <c r="A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Z471" s="4"/>
      <c r="AA471" s="4"/>
      <c r="AB471" s="4"/>
      <c r="AC471" s="4"/>
      <c r="AD471" s="4"/>
    </row>
    <row r="472" spans="1:30" x14ac:dyDescent="0.15">
      <c r="A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Z472" s="4"/>
      <c r="AA472" s="4"/>
      <c r="AB472" s="4"/>
      <c r="AC472" s="4"/>
      <c r="AD472" s="4"/>
    </row>
    <row r="473" spans="1:30" x14ac:dyDescent="0.15">
      <c r="A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Z473" s="4"/>
      <c r="AA473" s="4"/>
      <c r="AB473" s="4"/>
      <c r="AC473" s="4"/>
      <c r="AD473" s="4"/>
    </row>
    <row r="474" spans="1:30" x14ac:dyDescent="0.15">
      <c r="A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Z474" s="4"/>
      <c r="AA474" s="4"/>
      <c r="AB474" s="4"/>
      <c r="AC474" s="4"/>
      <c r="AD474" s="4"/>
    </row>
    <row r="475" spans="1:30" x14ac:dyDescent="0.15">
      <c r="A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Z475" s="4"/>
      <c r="AA475" s="4"/>
      <c r="AB475" s="4"/>
      <c r="AC475" s="4"/>
      <c r="AD475" s="4"/>
    </row>
    <row r="476" spans="1:30" x14ac:dyDescent="0.15">
      <c r="A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Z476" s="4"/>
      <c r="AA476" s="4"/>
      <c r="AB476" s="4"/>
      <c r="AC476" s="4"/>
      <c r="AD476" s="4"/>
    </row>
    <row r="477" spans="1:30" x14ac:dyDescent="0.15">
      <c r="A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Z477" s="4"/>
      <c r="AA477" s="4"/>
      <c r="AB477" s="4"/>
      <c r="AC477" s="4"/>
      <c r="AD477" s="4"/>
    </row>
    <row r="478" spans="1:30" x14ac:dyDescent="0.15">
      <c r="A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Z478" s="4"/>
      <c r="AA478" s="4"/>
      <c r="AB478" s="4"/>
      <c r="AC478" s="4"/>
      <c r="AD478" s="4"/>
    </row>
    <row r="479" spans="1:30" x14ac:dyDescent="0.15">
      <c r="A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Z479" s="4"/>
      <c r="AA479" s="4"/>
      <c r="AB479" s="4"/>
      <c r="AC479" s="4"/>
      <c r="AD479" s="4"/>
    </row>
    <row r="480" spans="1:30" x14ac:dyDescent="0.15">
      <c r="A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Z480" s="4"/>
      <c r="AA480" s="4"/>
      <c r="AB480" s="4"/>
      <c r="AC480" s="4"/>
      <c r="AD480" s="4"/>
    </row>
    <row r="481" spans="1:30" x14ac:dyDescent="0.15">
      <c r="A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Z481" s="4"/>
      <c r="AA481" s="4"/>
      <c r="AB481" s="4"/>
      <c r="AC481" s="4"/>
      <c r="AD481" s="4"/>
    </row>
    <row r="482" spans="1:30" x14ac:dyDescent="0.15">
      <c r="A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Z482" s="4"/>
      <c r="AA482" s="4"/>
      <c r="AB482" s="4"/>
      <c r="AC482" s="4"/>
      <c r="AD482" s="4"/>
    </row>
    <row r="483" spans="1:30" x14ac:dyDescent="0.15">
      <c r="A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Z483" s="4"/>
      <c r="AA483" s="4"/>
      <c r="AB483" s="4"/>
      <c r="AC483" s="4"/>
      <c r="AD483" s="4"/>
    </row>
    <row r="484" spans="1:30" x14ac:dyDescent="0.15">
      <c r="A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Z484" s="4"/>
      <c r="AA484" s="4"/>
      <c r="AB484" s="4"/>
      <c r="AC484" s="4"/>
      <c r="AD484" s="4"/>
    </row>
    <row r="485" spans="1:30" x14ac:dyDescent="0.15">
      <c r="A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Z485" s="4"/>
      <c r="AA485" s="4"/>
      <c r="AB485" s="4"/>
      <c r="AC485" s="4"/>
      <c r="AD485" s="4"/>
    </row>
    <row r="486" spans="1:30" x14ac:dyDescent="0.15">
      <c r="A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Z486" s="4"/>
      <c r="AA486" s="4"/>
      <c r="AB486" s="4"/>
      <c r="AC486" s="4"/>
      <c r="AD486" s="4"/>
    </row>
    <row r="487" spans="1:30" x14ac:dyDescent="0.15">
      <c r="A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Z487" s="4"/>
      <c r="AA487" s="4"/>
      <c r="AB487" s="4"/>
      <c r="AC487" s="4"/>
      <c r="AD487" s="4"/>
    </row>
    <row r="488" spans="1:30" x14ac:dyDescent="0.15">
      <c r="A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Z488" s="4"/>
      <c r="AA488" s="4"/>
      <c r="AB488" s="4"/>
      <c r="AC488" s="4"/>
      <c r="AD488" s="4"/>
    </row>
    <row r="489" spans="1:30" x14ac:dyDescent="0.15">
      <c r="A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Z489" s="4"/>
      <c r="AA489" s="4"/>
      <c r="AB489" s="4"/>
      <c r="AC489" s="4"/>
      <c r="AD489" s="4"/>
    </row>
    <row r="490" spans="1:30" x14ac:dyDescent="0.15">
      <c r="A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Z490" s="4"/>
      <c r="AA490" s="4"/>
      <c r="AB490" s="4"/>
      <c r="AC490" s="4"/>
      <c r="AD490" s="4"/>
    </row>
    <row r="491" spans="1:30" x14ac:dyDescent="0.15">
      <c r="A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Z491" s="4"/>
      <c r="AA491" s="4"/>
      <c r="AB491" s="4"/>
      <c r="AC491" s="4"/>
      <c r="AD491" s="4"/>
    </row>
    <row r="492" spans="1:30" x14ac:dyDescent="0.15">
      <c r="A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Z492" s="4"/>
      <c r="AA492" s="4"/>
      <c r="AB492" s="4"/>
      <c r="AC492" s="4"/>
      <c r="AD492" s="4"/>
    </row>
    <row r="493" spans="1:30" x14ac:dyDescent="0.15">
      <c r="A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Z493" s="4"/>
      <c r="AA493" s="4"/>
      <c r="AB493" s="4"/>
      <c r="AC493" s="4"/>
      <c r="AD493" s="4"/>
    </row>
    <row r="494" spans="1:30" x14ac:dyDescent="0.15">
      <c r="A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Z494" s="4"/>
      <c r="AA494" s="4"/>
      <c r="AB494" s="4"/>
      <c r="AC494" s="4"/>
      <c r="AD494" s="4"/>
    </row>
    <row r="495" spans="1:30" x14ac:dyDescent="0.15">
      <c r="A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Z495" s="4"/>
      <c r="AA495" s="4"/>
      <c r="AB495" s="4"/>
      <c r="AC495" s="4"/>
      <c r="AD495" s="4"/>
    </row>
    <row r="496" spans="1:30" x14ac:dyDescent="0.15">
      <c r="A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Z496" s="4"/>
      <c r="AA496" s="4"/>
      <c r="AB496" s="4"/>
      <c r="AC496" s="4"/>
      <c r="AD496" s="4"/>
    </row>
    <row r="497" spans="1:30" x14ac:dyDescent="0.15">
      <c r="A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Z497" s="4"/>
      <c r="AA497" s="4"/>
      <c r="AB497" s="4"/>
      <c r="AC497" s="4"/>
      <c r="AD497" s="4"/>
    </row>
    <row r="498" spans="1:30" x14ac:dyDescent="0.15">
      <c r="A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Z498" s="4"/>
      <c r="AA498" s="4"/>
      <c r="AB498" s="4"/>
      <c r="AC498" s="4"/>
      <c r="AD498" s="4"/>
    </row>
    <row r="499" spans="1:30" x14ac:dyDescent="0.15">
      <c r="A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Z499" s="4"/>
      <c r="AA499" s="4"/>
      <c r="AB499" s="4"/>
      <c r="AC499" s="4"/>
      <c r="AD499" s="4"/>
    </row>
    <row r="500" spans="1:30" x14ac:dyDescent="0.15">
      <c r="A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Z500" s="4"/>
      <c r="AA500" s="4"/>
      <c r="AB500" s="4"/>
      <c r="AC500" s="4"/>
      <c r="AD500" s="4"/>
    </row>
    <row r="501" spans="1:30" x14ac:dyDescent="0.15">
      <c r="A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Z501" s="4"/>
      <c r="AA501" s="4"/>
      <c r="AB501" s="4"/>
      <c r="AC501" s="4"/>
      <c r="AD501" s="4"/>
    </row>
    <row r="502" spans="1:30" x14ac:dyDescent="0.15">
      <c r="A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Z502" s="4"/>
      <c r="AA502" s="4"/>
      <c r="AB502" s="4"/>
      <c r="AC502" s="4"/>
      <c r="AD502" s="4"/>
    </row>
    <row r="503" spans="1:30" x14ac:dyDescent="0.15">
      <c r="A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Z503" s="4"/>
      <c r="AA503" s="4"/>
      <c r="AB503" s="4"/>
      <c r="AC503" s="4"/>
      <c r="AD503" s="4"/>
    </row>
    <row r="504" spans="1:30" x14ac:dyDescent="0.15">
      <c r="A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Z504" s="4"/>
      <c r="AA504" s="4"/>
      <c r="AB504" s="4"/>
      <c r="AC504" s="4"/>
      <c r="AD504" s="4"/>
    </row>
    <row r="505" spans="1:30" x14ac:dyDescent="0.15">
      <c r="A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Z505" s="4"/>
      <c r="AA505" s="4"/>
      <c r="AB505" s="4"/>
      <c r="AC505" s="4"/>
      <c r="AD505" s="4"/>
    </row>
    <row r="506" spans="1:30" x14ac:dyDescent="0.15">
      <c r="A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Z506" s="4"/>
      <c r="AA506" s="4"/>
      <c r="AB506" s="4"/>
      <c r="AC506" s="4"/>
      <c r="AD506" s="4"/>
    </row>
    <row r="507" spans="1:30" x14ac:dyDescent="0.15">
      <c r="A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Z507" s="4"/>
      <c r="AA507" s="4"/>
      <c r="AB507" s="4"/>
      <c r="AC507" s="4"/>
      <c r="AD507" s="4"/>
    </row>
    <row r="508" spans="1:30" x14ac:dyDescent="0.15">
      <c r="A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Z508" s="4"/>
      <c r="AA508" s="4"/>
      <c r="AB508" s="4"/>
      <c r="AC508" s="4"/>
      <c r="AD508" s="4"/>
    </row>
    <row r="509" spans="1:30" x14ac:dyDescent="0.15">
      <c r="A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Z509" s="4"/>
      <c r="AA509" s="4"/>
      <c r="AB509" s="4"/>
      <c r="AC509" s="4"/>
      <c r="AD509" s="4"/>
    </row>
    <row r="510" spans="1:30" x14ac:dyDescent="0.15">
      <c r="A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Z510" s="4"/>
      <c r="AA510" s="4"/>
      <c r="AB510" s="4"/>
      <c r="AC510" s="4"/>
      <c r="AD510" s="4"/>
    </row>
    <row r="511" spans="1:30" x14ac:dyDescent="0.15">
      <c r="A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Z511" s="4"/>
      <c r="AA511" s="4"/>
      <c r="AB511" s="4"/>
      <c r="AC511" s="4"/>
      <c r="AD511" s="4"/>
    </row>
    <row r="512" spans="1:30" x14ac:dyDescent="0.15">
      <c r="A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Z512" s="4"/>
      <c r="AA512" s="4"/>
      <c r="AB512" s="4"/>
      <c r="AC512" s="4"/>
      <c r="AD512" s="4"/>
    </row>
    <row r="513" spans="1:30" x14ac:dyDescent="0.15">
      <c r="A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Z513" s="4"/>
      <c r="AA513" s="4"/>
      <c r="AB513" s="4"/>
      <c r="AC513" s="4"/>
      <c r="AD513" s="4"/>
    </row>
    <row r="514" spans="1:30" x14ac:dyDescent="0.15">
      <c r="A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Z514" s="4"/>
      <c r="AA514" s="4"/>
      <c r="AB514" s="4"/>
      <c r="AC514" s="4"/>
      <c r="AD514" s="4"/>
    </row>
    <row r="515" spans="1:30" x14ac:dyDescent="0.15">
      <c r="A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Z515" s="4"/>
      <c r="AA515" s="4"/>
      <c r="AB515" s="4"/>
      <c r="AC515" s="4"/>
      <c r="AD515" s="4"/>
    </row>
    <row r="516" spans="1:30" x14ac:dyDescent="0.15">
      <c r="A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Z516" s="4"/>
      <c r="AA516" s="4"/>
      <c r="AB516" s="4"/>
      <c r="AC516" s="4"/>
      <c r="AD516" s="4"/>
    </row>
    <row r="517" spans="1:30" x14ac:dyDescent="0.15">
      <c r="A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Z517" s="4"/>
      <c r="AA517" s="4"/>
      <c r="AB517" s="4"/>
      <c r="AC517" s="4"/>
      <c r="AD517" s="4"/>
    </row>
    <row r="518" spans="1:30" x14ac:dyDescent="0.15">
      <c r="A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Z518" s="4"/>
      <c r="AA518" s="4"/>
      <c r="AB518" s="4"/>
      <c r="AC518" s="4"/>
      <c r="AD518" s="4"/>
    </row>
    <row r="519" spans="1:30" x14ac:dyDescent="0.15">
      <c r="A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Z519" s="4"/>
      <c r="AA519" s="4"/>
      <c r="AB519" s="4"/>
      <c r="AC519" s="4"/>
      <c r="AD519" s="4"/>
    </row>
    <row r="520" spans="1:30" x14ac:dyDescent="0.15">
      <c r="A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Z520" s="4"/>
      <c r="AA520" s="4"/>
      <c r="AB520" s="4"/>
      <c r="AC520" s="4"/>
      <c r="AD520" s="4"/>
    </row>
    <row r="521" spans="1:30" x14ac:dyDescent="0.15">
      <c r="A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Z521" s="4"/>
      <c r="AA521" s="4"/>
      <c r="AB521" s="4"/>
      <c r="AC521" s="4"/>
      <c r="AD521" s="4"/>
    </row>
    <row r="522" spans="1:30" x14ac:dyDescent="0.15">
      <c r="A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Z522" s="4"/>
      <c r="AA522" s="4"/>
      <c r="AB522" s="4"/>
      <c r="AC522" s="4"/>
      <c r="AD522" s="4"/>
    </row>
    <row r="523" spans="1:30" x14ac:dyDescent="0.15">
      <c r="A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Z523" s="4"/>
      <c r="AA523" s="4"/>
      <c r="AB523" s="4"/>
      <c r="AC523" s="4"/>
      <c r="AD523" s="4"/>
    </row>
    <row r="524" spans="1:30" x14ac:dyDescent="0.15">
      <c r="A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Z524" s="4"/>
      <c r="AA524" s="4"/>
      <c r="AB524" s="4"/>
      <c r="AC524" s="4"/>
      <c r="AD524" s="4"/>
    </row>
    <row r="525" spans="1:30" x14ac:dyDescent="0.15">
      <c r="A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Z525" s="4"/>
      <c r="AA525" s="4"/>
      <c r="AB525" s="4"/>
      <c r="AC525" s="4"/>
      <c r="AD525" s="4"/>
    </row>
    <row r="526" spans="1:30" x14ac:dyDescent="0.15">
      <c r="A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Z526" s="4"/>
      <c r="AA526" s="4"/>
      <c r="AB526" s="4"/>
      <c r="AC526" s="4"/>
      <c r="AD526" s="4"/>
    </row>
    <row r="527" spans="1:30" x14ac:dyDescent="0.15">
      <c r="A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Z527" s="4"/>
      <c r="AA527" s="4"/>
      <c r="AB527" s="4"/>
      <c r="AC527" s="4"/>
      <c r="AD527" s="4"/>
    </row>
    <row r="528" spans="1:30" x14ac:dyDescent="0.15">
      <c r="A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Z528" s="4"/>
      <c r="AA528" s="4"/>
      <c r="AB528" s="4"/>
      <c r="AC528" s="4"/>
      <c r="AD528" s="4"/>
    </row>
    <row r="529" spans="1:30" x14ac:dyDescent="0.15">
      <c r="A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Z529" s="4"/>
      <c r="AA529" s="4"/>
      <c r="AB529" s="4"/>
      <c r="AC529" s="4"/>
      <c r="AD529" s="4"/>
    </row>
    <row r="530" spans="1:30" x14ac:dyDescent="0.15">
      <c r="A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Z530" s="4"/>
      <c r="AA530" s="4"/>
      <c r="AB530" s="4"/>
      <c r="AC530" s="4"/>
      <c r="AD530" s="4"/>
    </row>
    <row r="531" spans="1:30" x14ac:dyDescent="0.15">
      <c r="A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Z531" s="4"/>
      <c r="AA531" s="4"/>
      <c r="AB531" s="4"/>
      <c r="AC531" s="4"/>
      <c r="AD531" s="4"/>
    </row>
    <row r="532" spans="1:30" x14ac:dyDescent="0.15">
      <c r="A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Z532" s="4"/>
      <c r="AA532" s="4"/>
      <c r="AB532" s="4"/>
      <c r="AC532" s="4"/>
      <c r="AD532" s="4"/>
    </row>
    <row r="533" spans="1:30" x14ac:dyDescent="0.15">
      <c r="A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Z533" s="4"/>
      <c r="AA533" s="4"/>
      <c r="AB533" s="4"/>
      <c r="AC533" s="4"/>
      <c r="AD533" s="4"/>
    </row>
    <row r="534" spans="1:30" x14ac:dyDescent="0.15">
      <c r="A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Z534" s="4"/>
      <c r="AA534" s="4"/>
      <c r="AB534" s="4"/>
      <c r="AC534" s="4"/>
      <c r="AD534" s="4"/>
    </row>
    <row r="535" spans="1:30" x14ac:dyDescent="0.15">
      <c r="A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Z535" s="4"/>
      <c r="AA535" s="4"/>
      <c r="AB535" s="4"/>
      <c r="AC535" s="4"/>
      <c r="AD535" s="4"/>
    </row>
    <row r="536" spans="1:30" x14ac:dyDescent="0.15">
      <c r="A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Z536" s="4"/>
      <c r="AA536" s="4"/>
      <c r="AB536" s="4"/>
      <c r="AC536" s="4"/>
      <c r="AD536" s="4"/>
    </row>
    <row r="537" spans="1:30" x14ac:dyDescent="0.15">
      <c r="A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Z537" s="4"/>
      <c r="AA537" s="4"/>
      <c r="AB537" s="4"/>
      <c r="AC537" s="4"/>
      <c r="AD537" s="4"/>
    </row>
    <row r="538" spans="1:30" x14ac:dyDescent="0.15">
      <c r="A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Z538" s="4"/>
      <c r="AA538" s="4"/>
      <c r="AB538" s="4"/>
      <c r="AC538" s="4"/>
      <c r="AD538" s="4"/>
    </row>
    <row r="539" spans="1:30" x14ac:dyDescent="0.15">
      <c r="A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Z539" s="4"/>
      <c r="AA539" s="4"/>
      <c r="AB539" s="4"/>
      <c r="AC539" s="4"/>
      <c r="AD539" s="4"/>
    </row>
    <row r="540" spans="1:30" x14ac:dyDescent="0.15">
      <c r="A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Z540" s="4"/>
      <c r="AA540" s="4"/>
      <c r="AB540" s="4"/>
      <c r="AC540" s="4"/>
      <c r="AD540" s="4"/>
    </row>
    <row r="541" spans="1:30" x14ac:dyDescent="0.15">
      <c r="A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Z541" s="4"/>
      <c r="AA541" s="4"/>
      <c r="AB541" s="4"/>
      <c r="AC541" s="4"/>
      <c r="AD541" s="4"/>
    </row>
    <row r="542" spans="1:30" x14ac:dyDescent="0.15">
      <c r="A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Z542" s="4"/>
      <c r="AA542" s="4"/>
      <c r="AB542" s="4"/>
      <c r="AC542" s="4"/>
      <c r="AD542" s="4"/>
    </row>
    <row r="543" spans="1:30" x14ac:dyDescent="0.15">
      <c r="A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Z543" s="4"/>
      <c r="AA543" s="4"/>
      <c r="AB543" s="4"/>
      <c r="AC543" s="4"/>
      <c r="AD543" s="4"/>
    </row>
    <row r="544" spans="1:30" x14ac:dyDescent="0.15">
      <c r="A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Z544" s="4"/>
      <c r="AA544" s="4"/>
      <c r="AB544" s="4"/>
      <c r="AC544" s="4"/>
      <c r="AD544" s="4"/>
    </row>
    <row r="545" spans="1:30" x14ac:dyDescent="0.15">
      <c r="A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Z545" s="4"/>
      <c r="AA545" s="4"/>
      <c r="AB545" s="4"/>
      <c r="AC545" s="4"/>
      <c r="AD545" s="4"/>
    </row>
    <row r="546" spans="1:30" x14ac:dyDescent="0.15">
      <c r="A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Z546" s="4"/>
      <c r="AA546" s="4"/>
      <c r="AB546" s="4"/>
      <c r="AC546" s="4"/>
      <c r="AD546" s="4"/>
    </row>
    <row r="547" spans="1:30" x14ac:dyDescent="0.15">
      <c r="A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Z547" s="4"/>
      <c r="AA547" s="4"/>
      <c r="AB547" s="4"/>
      <c r="AC547" s="4"/>
      <c r="AD547" s="4"/>
    </row>
    <row r="548" spans="1:30" x14ac:dyDescent="0.15">
      <c r="A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Z548" s="4"/>
      <c r="AA548" s="4"/>
      <c r="AB548" s="4"/>
      <c r="AC548" s="4"/>
      <c r="AD548" s="4"/>
    </row>
    <row r="549" spans="1:30" x14ac:dyDescent="0.15">
      <c r="A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Z549" s="4"/>
      <c r="AA549" s="4"/>
      <c r="AB549" s="4"/>
      <c r="AC549" s="4"/>
      <c r="AD549" s="4"/>
    </row>
    <row r="550" spans="1:30" x14ac:dyDescent="0.15">
      <c r="A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Z550" s="4"/>
      <c r="AA550" s="4"/>
      <c r="AB550" s="4"/>
      <c r="AC550" s="4"/>
      <c r="AD550" s="4"/>
    </row>
    <row r="551" spans="1:30" x14ac:dyDescent="0.15">
      <c r="A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Z551" s="4"/>
      <c r="AA551" s="4"/>
      <c r="AB551" s="4"/>
      <c r="AC551" s="4"/>
      <c r="AD551" s="4"/>
    </row>
    <row r="552" spans="1:30" x14ac:dyDescent="0.15">
      <c r="A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Z552" s="4"/>
      <c r="AA552" s="4"/>
      <c r="AB552" s="4"/>
      <c r="AC552" s="4"/>
      <c r="AD552" s="4"/>
    </row>
    <row r="553" spans="1:30" x14ac:dyDescent="0.15">
      <c r="A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Z553" s="4"/>
      <c r="AA553" s="4"/>
      <c r="AB553" s="4"/>
      <c r="AC553" s="4"/>
      <c r="AD553" s="4"/>
    </row>
    <row r="554" spans="1:30" x14ac:dyDescent="0.15">
      <c r="A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Z554" s="4"/>
      <c r="AA554" s="4"/>
      <c r="AB554" s="4"/>
      <c r="AC554" s="4"/>
      <c r="AD554" s="4"/>
    </row>
    <row r="555" spans="1:30" x14ac:dyDescent="0.15">
      <c r="A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Z555" s="4"/>
      <c r="AA555" s="4"/>
      <c r="AB555" s="4"/>
      <c r="AC555" s="4"/>
      <c r="AD555" s="4"/>
    </row>
    <row r="556" spans="1:30" x14ac:dyDescent="0.15">
      <c r="A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Z556" s="4"/>
      <c r="AA556" s="4"/>
      <c r="AB556" s="4"/>
      <c r="AC556" s="4"/>
      <c r="AD556" s="4"/>
    </row>
    <row r="557" spans="1:30" x14ac:dyDescent="0.15">
      <c r="A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Z557" s="4"/>
      <c r="AA557" s="4"/>
      <c r="AB557" s="4"/>
      <c r="AC557" s="4"/>
      <c r="AD557" s="4"/>
    </row>
    <row r="558" spans="1:30" x14ac:dyDescent="0.15">
      <c r="A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Z558" s="4"/>
      <c r="AA558" s="4"/>
      <c r="AB558" s="4"/>
      <c r="AC558" s="4"/>
      <c r="AD558" s="4"/>
    </row>
    <row r="559" spans="1:30" x14ac:dyDescent="0.15">
      <c r="A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Z559" s="4"/>
      <c r="AA559" s="4"/>
      <c r="AB559" s="4"/>
      <c r="AC559" s="4"/>
      <c r="AD559" s="4"/>
    </row>
    <row r="560" spans="1:30" x14ac:dyDescent="0.15">
      <c r="A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Z560" s="4"/>
      <c r="AA560" s="4"/>
      <c r="AB560" s="4"/>
      <c r="AC560" s="4"/>
      <c r="AD560" s="4"/>
    </row>
    <row r="561" spans="1:30" x14ac:dyDescent="0.15">
      <c r="A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Z561" s="4"/>
      <c r="AA561" s="4"/>
      <c r="AB561" s="4"/>
      <c r="AC561" s="4"/>
      <c r="AD561" s="4"/>
    </row>
    <row r="562" spans="1:30" x14ac:dyDescent="0.15">
      <c r="A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Z562" s="4"/>
      <c r="AA562" s="4"/>
      <c r="AB562" s="4"/>
      <c r="AC562" s="4"/>
      <c r="AD562" s="4"/>
    </row>
    <row r="563" spans="1:30" x14ac:dyDescent="0.15">
      <c r="A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Z563" s="4"/>
      <c r="AA563" s="4"/>
      <c r="AB563" s="4"/>
      <c r="AC563" s="4"/>
      <c r="AD563" s="4"/>
    </row>
    <row r="564" spans="1:30" x14ac:dyDescent="0.15">
      <c r="A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Z564" s="4"/>
      <c r="AA564" s="4"/>
      <c r="AB564" s="4"/>
      <c r="AC564" s="4"/>
      <c r="AD564" s="4"/>
    </row>
    <row r="565" spans="1:30" x14ac:dyDescent="0.15">
      <c r="A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Z565" s="4"/>
      <c r="AA565" s="4"/>
      <c r="AB565" s="4"/>
      <c r="AC565" s="4"/>
      <c r="AD565" s="4"/>
    </row>
    <row r="566" spans="1:30" x14ac:dyDescent="0.15">
      <c r="A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Z566" s="4"/>
      <c r="AA566" s="4"/>
      <c r="AB566" s="4"/>
      <c r="AC566" s="4"/>
      <c r="AD566" s="4"/>
    </row>
    <row r="567" spans="1:30" x14ac:dyDescent="0.15">
      <c r="A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Z567" s="4"/>
      <c r="AA567" s="4"/>
      <c r="AB567" s="4"/>
      <c r="AC567" s="4"/>
      <c r="AD567" s="4"/>
    </row>
    <row r="568" spans="1:30" x14ac:dyDescent="0.15">
      <c r="A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Z568" s="4"/>
      <c r="AA568" s="4"/>
      <c r="AB568" s="4"/>
      <c r="AC568" s="4"/>
      <c r="AD568" s="4"/>
    </row>
    <row r="569" spans="1:30" x14ac:dyDescent="0.15">
      <c r="A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Z569" s="4"/>
      <c r="AA569" s="4"/>
      <c r="AB569" s="4"/>
      <c r="AC569" s="4"/>
      <c r="AD569" s="4"/>
    </row>
    <row r="570" spans="1:30" x14ac:dyDescent="0.15">
      <c r="A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Z570" s="4"/>
      <c r="AA570" s="4"/>
      <c r="AB570" s="4"/>
      <c r="AC570" s="4"/>
      <c r="AD570" s="4"/>
    </row>
    <row r="571" spans="1:30" x14ac:dyDescent="0.15">
      <c r="A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Z571" s="4"/>
      <c r="AA571" s="4"/>
      <c r="AB571" s="4"/>
      <c r="AC571" s="4"/>
      <c r="AD571" s="4"/>
    </row>
    <row r="572" spans="1:30" x14ac:dyDescent="0.15">
      <c r="A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Z572" s="4"/>
      <c r="AA572" s="4"/>
      <c r="AB572" s="4"/>
      <c r="AC572" s="4"/>
      <c r="AD572" s="4"/>
    </row>
    <row r="573" spans="1:30" x14ac:dyDescent="0.15">
      <c r="A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Z573" s="4"/>
      <c r="AA573" s="4"/>
      <c r="AB573" s="4"/>
      <c r="AC573" s="4"/>
      <c r="AD573" s="4"/>
    </row>
    <row r="574" spans="1:30" x14ac:dyDescent="0.15">
      <c r="A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Z574" s="4"/>
      <c r="AA574" s="4"/>
      <c r="AB574" s="4"/>
      <c r="AC574" s="4"/>
      <c r="AD574" s="4"/>
    </row>
    <row r="575" spans="1:30" x14ac:dyDescent="0.15">
      <c r="A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Z575" s="4"/>
      <c r="AA575" s="4"/>
      <c r="AB575" s="4"/>
      <c r="AC575" s="4"/>
      <c r="AD575" s="4"/>
    </row>
    <row r="576" spans="1:30" x14ac:dyDescent="0.15">
      <c r="A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Z576" s="4"/>
      <c r="AA576" s="4"/>
      <c r="AB576" s="4"/>
      <c r="AC576" s="4"/>
      <c r="AD576" s="4"/>
    </row>
    <row r="577" spans="1:30" x14ac:dyDescent="0.15">
      <c r="A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Z577" s="4"/>
      <c r="AA577" s="4"/>
      <c r="AB577" s="4"/>
      <c r="AC577" s="4"/>
      <c r="AD577" s="4"/>
    </row>
    <row r="578" spans="1:30" x14ac:dyDescent="0.15">
      <c r="A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Z578" s="4"/>
      <c r="AA578" s="4"/>
      <c r="AB578" s="4"/>
      <c r="AC578" s="4"/>
      <c r="AD578" s="4"/>
    </row>
    <row r="579" spans="1:30" x14ac:dyDescent="0.15">
      <c r="A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Z579" s="4"/>
      <c r="AA579" s="4"/>
      <c r="AB579" s="4"/>
      <c r="AC579" s="4"/>
      <c r="AD579" s="4"/>
    </row>
    <row r="580" spans="1:30" x14ac:dyDescent="0.15">
      <c r="A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Z580" s="4"/>
      <c r="AA580" s="4"/>
      <c r="AB580" s="4"/>
      <c r="AC580" s="4"/>
      <c r="AD580" s="4"/>
    </row>
    <row r="581" spans="1:30" x14ac:dyDescent="0.15">
      <c r="A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Z581" s="4"/>
      <c r="AA581" s="4"/>
      <c r="AB581" s="4"/>
      <c r="AC581" s="4"/>
      <c r="AD581" s="4"/>
    </row>
    <row r="582" spans="1:30" x14ac:dyDescent="0.15">
      <c r="A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Z582" s="4"/>
      <c r="AA582" s="4"/>
      <c r="AB582" s="4"/>
      <c r="AC582" s="4"/>
      <c r="AD582" s="4"/>
    </row>
    <row r="583" spans="1:30" x14ac:dyDescent="0.15">
      <c r="A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Z583" s="4"/>
      <c r="AA583" s="4"/>
      <c r="AB583" s="4"/>
      <c r="AC583" s="4"/>
      <c r="AD583" s="4"/>
    </row>
    <row r="584" spans="1:30" x14ac:dyDescent="0.15">
      <c r="A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Z584" s="4"/>
      <c r="AA584" s="4"/>
      <c r="AB584" s="4"/>
      <c r="AC584" s="4"/>
      <c r="AD584" s="4"/>
    </row>
    <row r="585" spans="1:30" x14ac:dyDescent="0.15">
      <c r="A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Z585" s="4"/>
      <c r="AA585" s="4"/>
      <c r="AB585" s="4"/>
      <c r="AC585" s="4"/>
      <c r="AD585" s="4"/>
    </row>
    <row r="586" spans="1:30" x14ac:dyDescent="0.15">
      <c r="A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Z586" s="4"/>
      <c r="AA586" s="4"/>
      <c r="AB586" s="4"/>
      <c r="AC586" s="4"/>
      <c r="AD586" s="4"/>
    </row>
    <row r="587" spans="1:30" x14ac:dyDescent="0.15">
      <c r="A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Z587" s="4"/>
      <c r="AA587" s="4"/>
      <c r="AB587" s="4"/>
      <c r="AC587" s="4"/>
      <c r="AD587" s="4"/>
    </row>
    <row r="588" spans="1:30" x14ac:dyDescent="0.15">
      <c r="A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Z588" s="4"/>
      <c r="AA588" s="4"/>
      <c r="AB588" s="4"/>
      <c r="AC588" s="4"/>
      <c r="AD588" s="4"/>
    </row>
    <row r="589" spans="1:30" x14ac:dyDescent="0.15">
      <c r="A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Z589" s="4"/>
      <c r="AA589" s="4"/>
      <c r="AB589" s="4"/>
      <c r="AC589" s="4"/>
      <c r="AD589" s="4"/>
    </row>
    <row r="590" spans="1:30" x14ac:dyDescent="0.15">
      <c r="A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Z590" s="4"/>
      <c r="AA590" s="4"/>
      <c r="AB590" s="4"/>
      <c r="AC590" s="4"/>
      <c r="AD590" s="4"/>
    </row>
    <row r="591" spans="1:30" x14ac:dyDescent="0.15">
      <c r="A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Z591" s="4"/>
      <c r="AA591" s="4"/>
      <c r="AB591" s="4"/>
      <c r="AC591" s="4"/>
      <c r="AD591" s="4"/>
    </row>
    <row r="592" spans="1:30" x14ac:dyDescent="0.15">
      <c r="A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Z592" s="4"/>
      <c r="AA592" s="4"/>
      <c r="AB592" s="4"/>
      <c r="AC592" s="4"/>
      <c r="AD592" s="4"/>
    </row>
    <row r="593" spans="1:30" x14ac:dyDescent="0.15">
      <c r="A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Z593" s="4"/>
      <c r="AA593" s="4"/>
      <c r="AB593" s="4"/>
      <c r="AC593" s="4"/>
      <c r="AD593" s="4"/>
    </row>
    <row r="594" spans="1:30" x14ac:dyDescent="0.15">
      <c r="A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Z594" s="4"/>
      <c r="AA594" s="4"/>
      <c r="AB594" s="4"/>
      <c r="AC594" s="4"/>
      <c r="AD594" s="4"/>
    </row>
    <row r="595" spans="1:30" x14ac:dyDescent="0.15">
      <c r="A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Z595" s="4"/>
      <c r="AA595" s="4"/>
      <c r="AB595" s="4"/>
      <c r="AC595" s="4"/>
      <c r="AD595" s="4"/>
    </row>
    <row r="596" spans="1:30" x14ac:dyDescent="0.15">
      <c r="A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Z596" s="4"/>
      <c r="AA596" s="4"/>
      <c r="AB596" s="4"/>
      <c r="AC596" s="4"/>
      <c r="AD596" s="4"/>
    </row>
    <row r="597" spans="1:30" x14ac:dyDescent="0.15">
      <c r="A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Z597" s="4"/>
      <c r="AA597" s="4"/>
      <c r="AB597" s="4"/>
      <c r="AC597" s="4"/>
      <c r="AD597" s="4"/>
    </row>
    <row r="598" spans="1:30" x14ac:dyDescent="0.15">
      <c r="A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Z598" s="4"/>
      <c r="AA598" s="4"/>
      <c r="AB598" s="4"/>
      <c r="AC598" s="4"/>
      <c r="AD598" s="4"/>
    </row>
    <row r="599" spans="1:30" x14ac:dyDescent="0.15">
      <c r="A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Z599" s="4"/>
      <c r="AA599" s="4"/>
      <c r="AB599" s="4"/>
      <c r="AC599" s="4"/>
      <c r="AD599" s="4"/>
    </row>
    <row r="600" spans="1:30" x14ac:dyDescent="0.15">
      <c r="A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Z600" s="4"/>
      <c r="AA600" s="4"/>
      <c r="AB600" s="4"/>
      <c r="AC600" s="4"/>
      <c r="AD600" s="4"/>
    </row>
    <row r="601" spans="1:30" x14ac:dyDescent="0.15">
      <c r="A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Z601" s="4"/>
      <c r="AA601" s="4"/>
      <c r="AB601" s="4"/>
      <c r="AC601" s="4"/>
      <c r="AD601" s="4"/>
    </row>
    <row r="602" spans="1:30" x14ac:dyDescent="0.15">
      <c r="A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Z602" s="4"/>
      <c r="AA602" s="4"/>
      <c r="AB602" s="4"/>
      <c r="AC602" s="4"/>
      <c r="AD602" s="4"/>
    </row>
    <row r="603" spans="1:30" x14ac:dyDescent="0.15">
      <c r="A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Z603" s="4"/>
      <c r="AA603" s="4"/>
      <c r="AB603" s="4"/>
      <c r="AC603" s="4"/>
      <c r="AD603" s="4"/>
    </row>
    <row r="604" spans="1:30" x14ac:dyDescent="0.15">
      <c r="A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Z604" s="4"/>
      <c r="AA604" s="4"/>
      <c r="AB604" s="4"/>
      <c r="AC604" s="4"/>
      <c r="AD604" s="4"/>
    </row>
    <row r="605" spans="1:30" x14ac:dyDescent="0.15">
      <c r="A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Z605" s="4"/>
      <c r="AA605" s="4"/>
      <c r="AB605" s="4"/>
      <c r="AC605" s="4"/>
      <c r="AD605" s="4"/>
    </row>
    <row r="606" spans="1:30" x14ac:dyDescent="0.15">
      <c r="A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Z606" s="4"/>
      <c r="AA606" s="4"/>
      <c r="AB606" s="4"/>
      <c r="AC606" s="4"/>
      <c r="AD606" s="4"/>
    </row>
    <row r="607" spans="1:30" x14ac:dyDescent="0.15">
      <c r="A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Z607" s="4"/>
      <c r="AA607" s="4"/>
      <c r="AB607" s="4"/>
      <c r="AC607" s="4"/>
      <c r="AD607" s="4"/>
    </row>
    <row r="608" spans="1:30" x14ac:dyDescent="0.15">
      <c r="A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Z608" s="4"/>
      <c r="AA608" s="4"/>
      <c r="AB608" s="4"/>
      <c r="AC608" s="4"/>
      <c r="AD608" s="4"/>
    </row>
    <row r="609" spans="1:30" x14ac:dyDescent="0.15">
      <c r="A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Z609" s="4"/>
      <c r="AA609" s="4"/>
      <c r="AB609" s="4"/>
      <c r="AC609" s="4"/>
      <c r="AD609" s="4"/>
    </row>
    <row r="610" spans="1:30" x14ac:dyDescent="0.15">
      <c r="A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Z610" s="4"/>
      <c r="AA610" s="4"/>
      <c r="AB610" s="4"/>
      <c r="AC610" s="4"/>
      <c r="AD610" s="4"/>
    </row>
    <row r="611" spans="1:30" x14ac:dyDescent="0.15">
      <c r="A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Z611" s="4"/>
      <c r="AA611" s="4"/>
      <c r="AB611" s="4"/>
      <c r="AC611" s="4"/>
      <c r="AD611" s="4"/>
    </row>
    <row r="612" spans="1:30" x14ac:dyDescent="0.15">
      <c r="A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Z612" s="4"/>
      <c r="AA612" s="4"/>
      <c r="AB612" s="4"/>
      <c r="AC612" s="4"/>
      <c r="AD612" s="4"/>
    </row>
    <row r="613" spans="1:30" x14ac:dyDescent="0.15">
      <c r="A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Z613" s="4"/>
      <c r="AA613" s="4"/>
      <c r="AB613" s="4"/>
      <c r="AC613" s="4"/>
      <c r="AD613" s="4"/>
    </row>
    <row r="614" spans="1:30" x14ac:dyDescent="0.15">
      <c r="A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Z614" s="4"/>
      <c r="AA614" s="4"/>
      <c r="AB614" s="4"/>
      <c r="AC614" s="4"/>
      <c r="AD614" s="4"/>
    </row>
    <row r="615" spans="1:30" x14ac:dyDescent="0.15">
      <c r="A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Z615" s="4"/>
      <c r="AA615" s="4"/>
      <c r="AB615" s="4"/>
      <c r="AC615" s="4"/>
      <c r="AD615" s="4"/>
    </row>
    <row r="616" spans="1:30" x14ac:dyDescent="0.15">
      <c r="A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Z616" s="4"/>
      <c r="AA616" s="4"/>
      <c r="AB616" s="4"/>
      <c r="AC616" s="4"/>
      <c r="AD616" s="4"/>
    </row>
    <row r="617" spans="1:30" x14ac:dyDescent="0.15">
      <c r="A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Z617" s="4"/>
      <c r="AA617" s="4"/>
      <c r="AB617" s="4"/>
      <c r="AC617" s="4"/>
      <c r="AD617" s="4"/>
    </row>
    <row r="618" spans="1:30" x14ac:dyDescent="0.15">
      <c r="A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Z618" s="4"/>
      <c r="AA618" s="4"/>
      <c r="AB618" s="4"/>
      <c r="AC618" s="4"/>
      <c r="AD618" s="4"/>
    </row>
    <row r="619" spans="1:30" x14ac:dyDescent="0.15">
      <c r="A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Z619" s="4"/>
      <c r="AA619" s="4"/>
      <c r="AB619" s="4"/>
      <c r="AC619" s="4"/>
      <c r="AD619" s="4"/>
    </row>
    <row r="620" spans="1:30" x14ac:dyDescent="0.15">
      <c r="A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Z620" s="4"/>
      <c r="AA620" s="4"/>
      <c r="AB620" s="4"/>
      <c r="AC620" s="4"/>
      <c r="AD620" s="4"/>
    </row>
    <row r="621" spans="1:30" x14ac:dyDescent="0.15">
      <c r="A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Z621" s="4"/>
      <c r="AA621" s="4"/>
      <c r="AB621" s="4"/>
      <c r="AC621" s="4"/>
      <c r="AD621" s="4"/>
    </row>
    <row r="622" spans="1:30" x14ac:dyDescent="0.15">
      <c r="A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Z622" s="4"/>
      <c r="AA622" s="4"/>
      <c r="AB622" s="4"/>
      <c r="AC622" s="4"/>
      <c r="AD622" s="4"/>
    </row>
    <row r="623" spans="1:30" x14ac:dyDescent="0.15">
      <c r="A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Z623" s="4"/>
      <c r="AA623" s="4"/>
      <c r="AB623" s="4"/>
      <c r="AC623" s="4"/>
      <c r="AD623" s="4"/>
    </row>
    <row r="624" spans="1:30" x14ac:dyDescent="0.15">
      <c r="A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Z624" s="4"/>
      <c r="AA624" s="4"/>
      <c r="AB624" s="4"/>
      <c r="AC624" s="4"/>
      <c r="AD624" s="4"/>
    </row>
    <row r="625" spans="1:30" x14ac:dyDescent="0.15">
      <c r="A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Z625" s="4"/>
      <c r="AA625" s="4"/>
      <c r="AB625" s="4"/>
      <c r="AC625" s="4"/>
      <c r="AD625" s="4"/>
    </row>
    <row r="626" spans="1:30" x14ac:dyDescent="0.15">
      <c r="A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Z626" s="4"/>
      <c r="AA626" s="4"/>
      <c r="AB626" s="4"/>
      <c r="AC626" s="4"/>
      <c r="AD626" s="4"/>
    </row>
    <row r="627" spans="1:30" x14ac:dyDescent="0.15">
      <c r="A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Z627" s="4"/>
      <c r="AA627" s="4"/>
      <c r="AB627" s="4"/>
      <c r="AC627" s="4"/>
      <c r="AD627" s="4"/>
    </row>
    <row r="628" spans="1:30" x14ac:dyDescent="0.15">
      <c r="A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Z628" s="4"/>
      <c r="AA628" s="4"/>
      <c r="AB628" s="4"/>
      <c r="AC628" s="4"/>
      <c r="AD628" s="4"/>
    </row>
    <row r="629" spans="1:30" x14ac:dyDescent="0.15">
      <c r="A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Z629" s="4"/>
      <c r="AA629" s="4"/>
      <c r="AB629" s="4"/>
      <c r="AC629" s="4"/>
      <c r="AD629" s="4"/>
    </row>
    <row r="630" spans="1:30" x14ac:dyDescent="0.15">
      <c r="A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Z630" s="4"/>
      <c r="AA630" s="4"/>
      <c r="AB630" s="4"/>
      <c r="AC630" s="4"/>
      <c r="AD630" s="4"/>
    </row>
    <row r="631" spans="1:30" x14ac:dyDescent="0.15">
      <c r="A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Z631" s="4"/>
      <c r="AA631" s="4"/>
      <c r="AB631" s="4"/>
      <c r="AC631" s="4"/>
      <c r="AD631" s="4"/>
    </row>
    <row r="632" spans="1:30" x14ac:dyDescent="0.15">
      <c r="A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Z632" s="4"/>
      <c r="AA632" s="4"/>
      <c r="AB632" s="4"/>
      <c r="AC632" s="4"/>
      <c r="AD632" s="4"/>
    </row>
    <row r="633" spans="1:30" x14ac:dyDescent="0.15">
      <c r="A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Z633" s="4"/>
      <c r="AA633" s="4"/>
      <c r="AB633" s="4"/>
      <c r="AC633" s="4"/>
      <c r="AD633" s="4"/>
    </row>
    <row r="634" spans="1:30" x14ac:dyDescent="0.15">
      <c r="A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Z634" s="4"/>
      <c r="AA634" s="4"/>
      <c r="AB634" s="4"/>
      <c r="AC634" s="4"/>
      <c r="AD634" s="4"/>
    </row>
    <row r="635" spans="1:30" x14ac:dyDescent="0.15">
      <c r="A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Z635" s="4"/>
      <c r="AA635" s="4"/>
      <c r="AB635" s="4"/>
      <c r="AC635" s="4"/>
      <c r="AD635" s="4"/>
    </row>
    <row r="636" spans="1:30" x14ac:dyDescent="0.15">
      <c r="A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Z636" s="4"/>
      <c r="AA636" s="4"/>
      <c r="AB636" s="4"/>
      <c r="AC636" s="4"/>
      <c r="AD636" s="4"/>
    </row>
    <row r="637" spans="1:30" x14ac:dyDescent="0.15">
      <c r="A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Z637" s="4"/>
      <c r="AA637" s="4"/>
      <c r="AB637" s="4"/>
      <c r="AC637" s="4"/>
      <c r="AD637" s="4"/>
    </row>
    <row r="638" spans="1:30" x14ac:dyDescent="0.15">
      <c r="A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Z638" s="4"/>
      <c r="AA638" s="4"/>
      <c r="AB638" s="4"/>
      <c r="AC638" s="4"/>
      <c r="AD638" s="4"/>
    </row>
    <row r="639" spans="1:30" x14ac:dyDescent="0.15">
      <c r="A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Z639" s="4"/>
      <c r="AA639" s="4"/>
      <c r="AB639" s="4"/>
      <c r="AC639" s="4"/>
      <c r="AD639" s="4"/>
    </row>
    <row r="640" spans="1:30" x14ac:dyDescent="0.15">
      <c r="A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Z640" s="4"/>
      <c r="AA640" s="4"/>
      <c r="AB640" s="4"/>
      <c r="AC640" s="4"/>
      <c r="AD640" s="4"/>
    </row>
    <row r="641" spans="1:30" x14ac:dyDescent="0.15">
      <c r="A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Z641" s="4"/>
      <c r="AA641" s="4"/>
      <c r="AB641" s="4"/>
      <c r="AC641" s="4"/>
      <c r="AD641" s="4"/>
    </row>
    <row r="642" spans="1:30" x14ac:dyDescent="0.15">
      <c r="A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Z642" s="4"/>
      <c r="AA642" s="4"/>
      <c r="AB642" s="4"/>
      <c r="AC642" s="4"/>
      <c r="AD642" s="4"/>
    </row>
    <row r="643" spans="1:30" x14ac:dyDescent="0.15">
      <c r="A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Z643" s="4"/>
      <c r="AA643" s="4"/>
      <c r="AB643" s="4"/>
      <c r="AC643" s="4"/>
      <c r="AD643" s="4"/>
    </row>
    <row r="644" spans="1:30" x14ac:dyDescent="0.15">
      <c r="A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Z644" s="4"/>
      <c r="AA644" s="4"/>
      <c r="AB644" s="4"/>
      <c r="AC644" s="4"/>
      <c r="AD644" s="4"/>
    </row>
    <row r="645" spans="1:30" x14ac:dyDescent="0.15">
      <c r="A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Z645" s="4"/>
      <c r="AA645" s="4"/>
      <c r="AB645" s="4"/>
      <c r="AC645" s="4"/>
      <c r="AD645" s="4"/>
    </row>
    <row r="646" spans="1:30" x14ac:dyDescent="0.15">
      <c r="A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Z646" s="4"/>
      <c r="AA646" s="4"/>
      <c r="AB646" s="4"/>
      <c r="AC646" s="4"/>
      <c r="AD646" s="4"/>
    </row>
    <row r="647" spans="1:30" x14ac:dyDescent="0.15">
      <c r="A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Z647" s="4"/>
      <c r="AA647" s="4"/>
      <c r="AB647" s="4"/>
      <c r="AC647" s="4"/>
      <c r="AD647" s="4"/>
    </row>
    <row r="648" spans="1:30" x14ac:dyDescent="0.15">
      <c r="A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Z648" s="4"/>
      <c r="AA648" s="4"/>
      <c r="AB648" s="4"/>
      <c r="AC648" s="4"/>
      <c r="AD648" s="4"/>
    </row>
    <row r="649" spans="1:30" x14ac:dyDescent="0.15">
      <c r="A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Z649" s="4"/>
      <c r="AA649" s="4"/>
      <c r="AB649" s="4"/>
      <c r="AC649" s="4"/>
      <c r="AD649" s="4"/>
    </row>
    <row r="650" spans="1:30" x14ac:dyDescent="0.15">
      <c r="A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Z650" s="4"/>
      <c r="AA650" s="4"/>
      <c r="AB650" s="4"/>
      <c r="AC650" s="4"/>
      <c r="AD650" s="4"/>
    </row>
    <row r="651" spans="1:30" x14ac:dyDescent="0.15">
      <c r="A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Z651" s="4"/>
      <c r="AA651" s="4"/>
      <c r="AB651" s="4"/>
      <c r="AC651" s="4"/>
      <c r="AD651" s="4"/>
    </row>
    <row r="652" spans="1:30" x14ac:dyDescent="0.15">
      <c r="A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Z652" s="4"/>
      <c r="AA652" s="4"/>
      <c r="AB652" s="4"/>
      <c r="AC652" s="4"/>
      <c r="AD652" s="4"/>
    </row>
    <row r="653" spans="1:30" x14ac:dyDescent="0.15">
      <c r="A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Z653" s="4"/>
      <c r="AA653" s="4"/>
      <c r="AB653" s="4"/>
      <c r="AC653" s="4"/>
      <c r="AD653" s="4"/>
    </row>
    <row r="654" spans="1:30" x14ac:dyDescent="0.15">
      <c r="A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Z654" s="4"/>
      <c r="AA654" s="4"/>
      <c r="AB654" s="4"/>
      <c r="AC654" s="4"/>
      <c r="AD654" s="4"/>
    </row>
    <row r="655" spans="1:30" x14ac:dyDescent="0.15">
      <c r="A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Z655" s="4"/>
      <c r="AA655" s="4"/>
      <c r="AB655" s="4"/>
      <c r="AC655" s="4"/>
      <c r="AD655" s="4"/>
    </row>
    <row r="656" spans="1:30" x14ac:dyDescent="0.15">
      <c r="A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Z656" s="4"/>
      <c r="AA656" s="4"/>
      <c r="AB656" s="4"/>
      <c r="AC656" s="4"/>
      <c r="AD656" s="4"/>
    </row>
    <row r="657" spans="1:30" x14ac:dyDescent="0.15">
      <c r="A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Z657" s="4"/>
      <c r="AA657" s="4"/>
      <c r="AB657" s="4"/>
      <c r="AC657" s="4"/>
      <c r="AD657" s="4"/>
    </row>
    <row r="658" spans="1:30" x14ac:dyDescent="0.15">
      <c r="A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Z658" s="4"/>
      <c r="AA658" s="4"/>
      <c r="AB658" s="4"/>
      <c r="AC658" s="4"/>
      <c r="AD658" s="4"/>
    </row>
    <row r="659" spans="1:30" x14ac:dyDescent="0.15">
      <c r="A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Z659" s="4"/>
      <c r="AA659" s="4"/>
      <c r="AB659" s="4"/>
      <c r="AC659" s="4"/>
      <c r="AD659" s="4"/>
    </row>
    <row r="660" spans="1:30" x14ac:dyDescent="0.15">
      <c r="A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Z660" s="4"/>
      <c r="AA660" s="4"/>
      <c r="AB660" s="4"/>
      <c r="AC660" s="4"/>
      <c r="AD660" s="4"/>
    </row>
    <row r="661" spans="1:30" x14ac:dyDescent="0.15">
      <c r="A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Z661" s="4"/>
      <c r="AA661" s="4"/>
      <c r="AB661" s="4"/>
      <c r="AC661" s="4"/>
      <c r="AD661" s="4"/>
    </row>
    <row r="662" spans="1:30" x14ac:dyDescent="0.15">
      <c r="A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Z662" s="4"/>
      <c r="AA662" s="4"/>
      <c r="AB662" s="4"/>
      <c r="AC662" s="4"/>
      <c r="AD662" s="4"/>
    </row>
    <row r="663" spans="1:30" x14ac:dyDescent="0.15">
      <c r="A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Z663" s="4"/>
      <c r="AA663" s="4"/>
      <c r="AB663" s="4"/>
      <c r="AC663" s="4"/>
      <c r="AD663" s="4"/>
    </row>
    <row r="664" spans="1:30" x14ac:dyDescent="0.15">
      <c r="A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Z664" s="4"/>
      <c r="AA664" s="4"/>
      <c r="AB664" s="4"/>
      <c r="AC664" s="4"/>
      <c r="AD664" s="4"/>
    </row>
    <row r="665" spans="1:30" x14ac:dyDescent="0.15">
      <c r="A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Z665" s="4"/>
      <c r="AA665" s="4"/>
      <c r="AB665" s="4"/>
      <c r="AC665" s="4"/>
      <c r="AD665" s="4"/>
    </row>
    <row r="666" spans="1:30" x14ac:dyDescent="0.15">
      <c r="A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Z666" s="4"/>
      <c r="AA666" s="4"/>
      <c r="AB666" s="4"/>
      <c r="AC666" s="4"/>
      <c r="AD666" s="4"/>
    </row>
    <row r="667" spans="1:30" x14ac:dyDescent="0.15">
      <c r="A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Z667" s="4"/>
      <c r="AA667" s="4"/>
      <c r="AB667" s="4"/>
      <c r="AC667" s="4"/>
      <c r="AD667" s="4"/>
    </row>
    <row r="668" spans="1:30" x14ac:dyDescent="0.15">
      <c r="A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Z668" s="4"/>
      <c r="AA668" s="4"/>
      <c r="AB668" s="4"/>
      <c r="AC668" s="4"/>
      <c r="AD668" s="4"/>
    </row>
    <row r="669" spans="1:30" x14ac:dyDescent="0.15">
      <c r="A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Z669" s="4"/>
      <c r="AA669" s="4"/>
      <c r="AB669" s="4"/>
      <c r="AC669" s="4"/>
      <c r="AD669" s="4"/>
    </row>
    <row r="670" spans="1:30" x14ac:dyDescent="0.15">
      <c r="A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Z670" s="4"/>
      <c r="AA670" s="4"/>
      <c r="AB670" s="4"/>
      <c r="AC670" s="4"/>
      <c r="AD670" s="4"/>
    </row>
    <row r="671" spans="1:30" x14ac:dyDescent="0.15">
      <c r="A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Z671" s="4"/>
      <c r="AA671" s="4"/>
      <c r="AB671" s="4"/>
      <c r="AC671" s="4"/>
      <c r="AD671" s="4"/>
    </row>
    <row r="672" spans="1:30" x14ac:dyDescent="0.15">
      <c r="A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Z672" s="4"/>
      <c r="AA672" s="4"/>
      <c r="AB672" s="4"/>
      <c r="AC672" s="4"/>
      <c r="AD672" s="4"/>
    </row>
    <row r="673" spans="1:30" x14ac:dyDescent="0.15">
      <c r="A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Z673" s="4"/>
      <c r="AA673" s="4"/>
      <c r="AB673" s="4"/>
      <c r="AC673" s="4"/>
      <c r="AD673" s="4"/>
    </row>
    <row r="674" spans="1:30" x14ac:dyDescent="0.15">
      <c r="A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Z674" s="4"/>
      <c r="AA674" s="4"/>
      <c r="AB674" s="4"/>
      <c r="AC674" s="4"/>
      <c r="AD674" s="4"/>
    </row>
    <row r="675" spans="1:30" x14ac:dyDescent="0.15">
      <c r="A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Z675" s="4"/>
      <c r="AA675" s="4"/>
      <c r="AB675" s="4"/>
      <c r="AC675" s="4"/>
      <c r="AD675" s="4"/>
    </row>
    <row r="676" spans="1:30" x14ac:dyDescent="0.15">
      <c r="A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Z676" s="4"/>
      <c r="AA676" s="4"/>
      <c r="AB676" s="4"/>
      <c r="AC676" s="4"/>
      <c r="AD676" s="4"/>
    </row>
    <row r="677" spans="1:30" x14ac:dyDescent="0.15">
      <c r="A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Z677" s="4"/>
      <c r="AA677" s="4"/>
      <c r="AB677" s="4"/>
      <c r="AC677" s="4"/>
      <c r="AD677" s="4"/>
    </row>
    <row r="678" spans="1:30" x14ac:dyDescent="0.15">
      <c r="A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Z678" s="4"/>
      <c r="AA678" s="4"/>
      <c r="AB678" s="4"/>
      <c r="AC678" s="4"/>
      <c r="AD678" s="4"/>
    </row>
    <row r="679" spans="1:30" x14ac:dyDescent="0.15">
      <c r="A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Z679" s="4"/>
      <c r="AA679" s="4"/>
      <c r="AB679" s="4"/>
      <c r="AC679" s="4"/>
      <c r="AD679" s="4"/>
    </row>
    <row r="680" spans="1:30" x14ac:dyDescent="0.15">
      <c r="A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Z680" s="4"/>
      <c r="AA680" s="4"/>
      <c r="AB680" s="4"/>
      <c r="AC680" s="4"/>
      <c r="AD680" s="4"/>
    </row>
    <row r="681" spans="1:30" x14ac:dyDescent="0.15">
      <c r="A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Z681" s="4"/>
      <c r="AA681" s="4"/>
      <c r="AB681" s="4"/>
      <c r="AC681" s="4"/>
      <c r="AD681" s="4"/>
    </row>
    <row r="682" spans="1:30" x14ac:dyDescent="0.15">
      <c r="A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Z682" s="4"/>
      <c r="AA682" s="4"/>
      <c r="AB682" s="4"/>
      <c r="AC682" s="4"/>
      <c r="AD682" s="4"/>
    </row>
    <row r="683" spans="1:30" x14ac:dyDescent="0.15">
      <c r="A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Z683" s="4"/>
      <c r="AA683" s="4"/>
      <c r="AB683" s="4"/>
      <c r="AC683" s="4"/>
      <c r="AD683" s="4"/>
    </row>
  </sheetData>
  <mergeCells count="22">
    <mergeCell ref="B24:E24"/>
    <mergeCell ref="F24:I24"/>
    <mergeCell ref="L24:U24"/>
    <mergeCell ref="V24:AE24"/>
    <mergeCell ref="AF24:AO24"/>
    <mergeCell ref="AK25:AO25"/>
    <mergeCell ref="P26:P27"/>
    <mergeCell ref="U26:U27"/>
    <mergeCell ref="Z26:Z27"/>
    <mergeCell ref="AE26:AE27"/>
    <mergeCell ref="AJ26:AJ27"/>
    <mergeCell ref="AO26:AO27"/>
    <mergeCell ref="L25:P25"/>
    <mergeCell ref="Q25:U25"/>
    <mergeCell ref="V25:Z25"/>
    <mergeCell ref="C27:E27"/>
    <mergeCell ref="G27:I27"/>
    <mergeCell ref="L27:O27"/>
    <mergeCell ref="AA25:AE25"/>
    <mergeCell ref="AF25:AJ25"/>
    <mergeCell ref="B25:E25"/>
    <mergeCell ref="F25:I25"/>
  </mergeCells>
  <printOptions horizontalCentered="1" gridLines="1"/>
  <pageMargins left="0" right="0" top="0.39370078740157483" bottom="0" header="0" footer="0"/>
  <pageSetup paperSize="9" scale="46" fitToHeight="2" orientation="portrait" blackAndWhite="1" verticalDpi="300" r:id="rId1"/>
  <headerFooter alignWithMargins="0"/>
  <colBreaks count="3" manualBreakCount="3">
    <brk id="10" max="71" man="1"/>
    <brk id="21" max="71" man="1"/>
    <brk id="3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2.пч1-def</vt:lpstr>
      <vt:lpstr>3.пч1-кв</vt:lpstr>
      <vt:lpstr>'2.пч1-def'!Заголовки_для_печати</vt:lpstr>
      <vt:lpstr>'3.пч1-кв'!Заголовки_для_печати</vt:lpstr>
      <vt:lpstr>'2.пч1-def'!Область_печати</vt:lpstr>
      <vt:lpstr>'3.пч1-кв'!Область_печати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Анатольевна</dc:creator>
  <cp:lastModifiedBy>Черенкова Инесса Константиновна</cp:lastModifiedBy>
  <dcterms:created xsi:type="dcterms:W3CDTF">2016-10-26T12:49:07Z</dcterms:created>
  <dcterms:modified xsi:type="dcterms:W3CDTF">2016-10-26T14:49:25Z</dcterms:modified>
</cp:coreProperties>
</file>